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Spomenka\NENAD\BILJEŠKE 2025\OBJAVA\"/>
    </mc:Choice>
  </mc:AlternateContent>
  <bookViews>
    <workbookView xWindow="0" yWindow="0" windowWidth="28800" windowHeight="12432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6" i="1" l="1"/>
  <c r="H56" i="1" l="1"/>
  <c r="I56" i="1"/>
  <c r="J56" i="1"/>
  <c r="G56" i="1"/>
  <c r="K18" i="1"/>
  <c r="I18" i="1"/>
  <c r="K55" i="1"/>
  <c r="I55" i="1"/>
  <c r="K54" i="1"/>
  <c r="I54" i="1"/>
  <c r="K53" i="1"/>
  <c r="I53" i="1"/>
  <c r="K52" i="1"/>
  <c r="I52" i="1"/>
  <c r="K51" i="1"/>
  <c r="I51" i="1"/>
  <c r="K50" i="1"/>
  <c r="I50" i="1"/>
  <c r="K49" i="1"/>
  <c r="I49" i="1"/>
  <c r="K48" i="1"/>
  <c r="I48" i="1"/>
  <c r="K47" i="1"/>
  <c r="I47" i="1"/>
  <c r="K46" i="1"/>
  <c r="I46" i="1"/>
  <c r="K45" i="1"/>
  <c r="I45" i="1"/>
  <c r="K43" i="1"/>
  <c r="I43" i="1"/>
  <c r="K42" i="1"/>
  <c r="I42" i="1"/>
  <c r="K40" i="1"/>
  <c r="K39" i="1"/>
  <c r="I39" i="1"/>
  <c r="K38" i="1"/>
  <c r="I38" i="1"/>
  <c r="K37" i="1"/>
  <c r="I37" i="1"/>
  <c r="K36" i="1"/>
  <c r="K35" i="1"/>
  <c r="K34" i="1"/>
  <c r="K33" i="1"/>
  <c r="I33" i="1"/>
  <c r="I34" i="1"/>
  <c r="K32" i="1"/>
  <c r="I32" i="1"/>
  <c r="K31" i="1"/>
  <c r="I31" i="1"/>
  <c r="K30" i="1"/>
  <c r="I30" i="1"/>
  <c r="K29" i="1"/>
  <c r="I29" i="1"/>
  <c r="K26" i="1"/>
  <c r="I26" i="1"/>
  <c r="K25" i="1"/>
  <c r="I25" i="1"/>
  <c r="I24" i="1"/>
  <c r="K24" i="1" s="1"/>
  <c r="K22" i="1"/>
  <c r="I21" i="1" l="1"/>
  <c r="K21" i="1" s="1"/>
  <c r="K20" i="1"/>
  <c r="I19" i="1"/>
  <c r="K19" i="1" s="1"/>
  <c r="K15" i="1"/>
  <c r="I14" i="1"/>
  <c r="K14" i="1" s="1"/>
  <c r="I13" i="1"/>
  <c r="K13" i="1" s="1"/>
  <c r="I12" i="1"/>
  <c r="K12" i="1" s="1"/>
  <c r="I11" i="1"/>
  <c r="K11" i="1" s="1"/>
</calcChain>
</file>

<file path=xl/sharedStrings.xml><?xml version="1.0" encoding="utf-8"?>
<sst xmlns="http://schemas.openxmlformats.org/spreadsheetml/2006/main" count="277" uniqueCount="232">
  <si>
    <t>VRIJEDNOST UGOVORA</t>
  </si>
  <si>
    <t>IZVANBILANČNA EVIDENCIJA</t>
  </si>
  <si>
    <t>Red. br.</t>
  </si>
  <si>
    <t>DOBAVLJAČ</t>
  </si>
  <si>
    <t>BROJ UGOVORA</t>
  </si>
  <si>
    <t>PREDMET UGOVORA</t>
  </si>
  <si>
    <t xml:space="preserve">VRIJEDI OD: </t>
  </si>
  <si>
    <t>VRIJEDI DO:</t>
  </si>
  <si>
    <t>IZNOS (bez PDV-a)</t>
  </si>
  <si>
    <t xml:space="preserve">IZNOS (s PDV-om) </t>
  </si>
  <si>
    <t>2.</t>
  </si>
  <si>
    <t>Arcitec Ivšić d.o.o., Zagreb</t>
  </si>
  <si>
    <t>04-1567/7-2024.</t>
  </si>
  <si>
    <t>Usluge projektantskog nadzora na projektu Građevinsko-obrtnički i instalaterski radovi na rekonstrukciji hotelskog kompleksa Minerve te uređenje hortikulture</t>
  </si>
  <si>
    <t>24.12.2024.</t>
  </si>
  <si>
    <t>24.02.2026.</t>
  </si>
  <si>
    <t>3.</t>
  </si>
  <si>
    <t>04-1522/8-2024.</t>
  </si>
  <si>
    <t>Savjetodavne usluge vezane uz upravljanje projektom</t>
  </si>
  <si>
    <t>4.</t>
  </si>
  <si>
    <t>EKO-PLAN d.o.o.</t>
  </si>
  <si>
    <t>04-1523/8-2024.</t>
  </si>
  <si>
    <t>Usluge stručnog nadzora te usluge koordinatora zaštite na radu na projektu Građevinsko-obrtnički i instalaterski radovi na rekonstrukciji hotelskog kompleksa Minerve te uređenje hortikulture</t>
  </si>
  <si>
    <t>30.12.2024.</t>
  </si>
  <si>
    <t>28.02.2026.</t>
  </si>
  <si>
    <t>5.</t>
  </si>
  <si>
    <t>04-232/2-2025.</t>
  </si>
  <si>
    <t>Usluga izrade 3D računalne vizualizacije projekta "Unaprjeđenje kvalitete smještaja i sadržaja hotela Minerva"</t>
  </si>
  <si>
    <t>20.02.2025.</t>
  </si>
  <si>
    <t>do ispunjenja</t>
  </si>
  <si>
    <t>1.</t>
  </si>
  <si>
    <t>Radnik d.d., Križevci</t>
  </si>
  <si>
    <t>01-149/28-2024</t>
  </si>
  <si>
    <t>Građevinsko-obrtnički i instalaterski radovi na rekonstrukciji hotelskog kompleksa Minerve te uređenje hortikulture</t>
  </si>
  <si>
    <t>09.12.2024.</t>
  </si>
  <si>
    <t>24.12.2025.</t>
  </si>
  <si>
    <t>Aneks br. 1         01-149/28-1-2024.</t>
  </si>
  <si>
    <t>Imenovanje novog predstavnika naručitelja</t>
  </si>
  <si>
    <t>07.03.2025.</t>
  </si>
  <si>
    <t>Aneks br. 2            01-149/28-5-2024.</t>
  </si>
  <si>
    <t>Izmjena roka izvođenja radova</t>
  </si>
  <si>
    <t>16.12.2025.</t>
  </si>
  <si>
    <t>01.05.2026.</t>
  </si>
  <si>
    <t>6.</t>
  </si>
  <si>
    <t>Međunarodna agencija za razvoj d.o.o. (MARA d.o.o.)</t>
  </si>
  <si>
    <t>04-452/4-2024</t>
  </si>
  <si>
    <t>Usluge provedbe postupka javne nabave u sklopu projekta "Unaprjeđenje kvalitete smještaja i sadržaja hotela Minerva</t>
  </si>
  <si>
    <t>08.04.2024.</t>
  </si>
  <si>
    <t xml:space="preserve">do ispunjenja </t>
  </si>
  <si>
    <t>7.</t>
  </si>
  <si>
    <t>Maoring d.o.o., Varaždin</t>
  </si>
  <si>
    <t>04-219/2-2025.</t>
  </si>
  <si>
    <t>Usluga izrade projektne dokumentacije za zaštitu građevinskih jama strojarnice i sprinkler stanice u kompleksu rekonstrukcije hotelskog kompleksa Minerva</t>
  </si>
  <si>
    <t>09.02.2025.</t>
  </si>
  <si>
    <t>8.</t>
  </si>
  <si>
    <t>TODING d.o.o. za prijektiranje i nadzor</t>
  </si>
  <si>
    <t>04-479/2-2025.</t>
  </si>
  <si>
    <t>Usluga izrade konstrukterskog elaborata sanacieja ab-konstrukcije Minerva</t>
  </si>
  <si>
    <t>28.03.2025.</t>
  </si>
  <si>
    <t>36.</t>
  </si>
  <si>
    <t>Aequilibrium d.o.o.</t>
  </si>
  <si>
    <t>04-59/5-2025.</t>
  </si>
  <si>
    <t>Isporuka terapijskih ležajeva</t>
  </si>
  <si>
    <t>27.01.2025.</t>
  </si>
  <si>
    <t>Aneks br.1.               04-59/8-2025.</t>
  </si>
  <si>
    <t>25.03.2025.</t>
  </si>
  <si>
    <t>produljenje roka isporuke sa 60 na 120 dana</t>
  </si>
  <si>
    <t>38.</t>
  </si>
  <si>
    <t>MEWO d.o.o.</t>
  </si>
  <si>
    <t>04-244/7-2025.</t>
  </si>
  <si>
    <t>Isporuka noćnih ormarića</t>
  </si>
  <si>
    <t>01.03.2025.</t>
  </si>
  <si>
    <t>39.</t>
  </si>
  <si>
    <t>X - PANEL d.o.o.</t>
  </si>
  <si>
    <t>04-171/7-2025.</t>
  </si>
  <si>
    <t>Isporuka bolničkih kreveta i madraca</t>
  </si>
  <si>
    <t>13.02.2025.</t>
  </si>
  <si>
    <t>FIZIO-PROJEKT d.o.o.</t>
  </si>
  <si>
    <t>04-269/6-2025.</t>
  </si>
  <si>
    <t>Isporuka uređaja za pasivno razgibavanje koljena i uređaj za aktivno i pasivno vježbanje ruku i nogu iz sjedećeg položaja</t>
  </si>
  <si>
    <t>13.03.2025.</t>
  </si>
  <si>
    <t>Holistic physio d.o.o.</t>
  </si>
  <si>
    <t>04-300/6-2025.</t>
  </si>
  <si>
    <t>Isporuka robotskog uređaja za neurorehabilitaciju i dijagnostiku s elektromiografijom</t>
  </si>
  <si>
    <t>Aneks br. 1.              04-300/9-2025.</t>
  </si>
  <si>
    <t>08.05.2025.</t>
  </si>
  <si>
    <t>produljenje roka isporuke sa 60 dana na 105 dana</t>
  </si>
  <si>
    <t xml:space="preserve">FOKUS MEDICAL d.o.o. </t>
  </si>
  <si>
    <t>04-270/9-2025.</t>
  </si>
  <si>
    <t>Isporuka i montiranje multifunkcionalni uređaj za elektroterapiju s vakumom, multifukcionalni uređaj za elektroterapiju s ultrazvukom, uređaj za terapiju ultrazvukom-klasični, te uređaj za terapiju ultrazvukom</t>
  </si>
  <si>
    <t>17.03.2025.</t>
  </si>
  <si>
    <t>MEDIS ADRIA d.o.o. za unutrašnju i vanjsku trgovinu</t>
  </si>
  <si>
    <t>04-461/6-2025.</t>
  </si>
  <si>
    <t>Isporuka prijenosnog uređaja za magnetoterapiju i uređaje za krioterapiju suhim zrakom</t>
  </si>
  <si>
    <t>15.04.2025.</t>
  </si>
  <si>
    <t>MAG-COMMERCE d.o.o.</t>
  </si>
  <si>
    <t>04-718/2-2025.</t>
  </si>
  <si>
    <t>Dobaviti i montirati kompresor, te izraditi instalacije zraka</t>
  </si>
  <si>
    <t>25.06.2025.</t>
  </si>
  <si>
    <t>Bačvarsko-stolarski obrt "Huzjak"</t>
  </si>
  <si>
    <t>04-313/2-2025.</t>
  </si>
  <si>
    <t>Stolarski radovi (zamjena prozora i vrata na objektu Stari grad)</t>
  </si>
  <si>
    <t>26.03.2025.</t>
  </si>
  <si>
    <t>do izvršenja</t>
  </si>
  <si>
    <t>Klomont</t>
  </si>
  <si>
    <t>04-704/2-2025.</t>
  </si>
  <si>
    <t>Rekonstrukcija instalacije sanitarne vode od objekta glavne kotlovnice do prepumpne stanice u objektu Terme</t>
  </si>
  <si>
    <t>26.06.2025.</t>
  </si>
  <si>
    <t>VENTILACIJSKI SISTEMI MIKEC d.o.o.</t>
  </si>
  <si>
    <t>04-703/2-2025.</t>
  </si>
  <si>
    <t>Postavljanje novog ventilacijskog sustava na bazenu IV</t>
  </si>
  <si>
    <t>23.06.2025.</t>
  </si>
  <si>
    <t>NISKOGRADNJA PECIK, obt za građevinske poslove i prijevoz</t>
  </si>
  <si>
    <t>04-740/2-2025.</t>
  </si>
  <si>
    <t>Izvođenje radova na izradi drenažne odvodnje na južnom parkingu ispod bazena Minerva</t>
  </si>
  <si>
    <t>04.07.2025.</t>
  </si>
  <si>
    <t>POHULEK GRADNJA d.o.o.</t>
  </si>
  <si>
    <t>04-831/12-2025.</t>
  </si>
  <si>
    <t>Izvođenje radova na sanaciji krovišta Kaštela zagrebačkog kaptola</t>
  </si>
  <si>
    <t>08.09.2025.</t>
  </si>
  <si>
    <t>9.</t>
  </si>
  <si>
    <t>04-973/2-2025.</t>
  </si>
  <si>
    <t>Stolarski radovi (zamjena prozora na objektu Stari grad - dnevni boravak apartmana)</t>
  </si>
  <si>
    <t>23.09.2025.</t>
  </si>
  <si>
    <t>Zavičajni muzej Varaždinske Toplice</t>
  </si>
  <si>
    <t>04-215/2-2025.</t>
  </si>
  <si>
    <t>Usluge arheološkog nadzora uz objekt Minerva, kod iskopa, za potrebe jedne strojarnice uz postojeće bazene i jednu strojarnicu uz sjeverozapadni dio zgrade</t>
  </si>
  <si>
    <t>14.02.2025.</t>
  </si>
  <si>
    <t>DEKODE d.o.o.</t>
  </si>
  <si>
    <t>04-688/2-2025.</t>
  </si>
  <si>
    <t>Usluga izrade revizije tehnološkog projekta ugostiteljskih radnih sadržaja u skokpu adaptacije objekta Minerva</t>
  </si>
  <si>
    <t>16.06.2025.</t>
  </si>
  <si>
    <t>04-713/5-2025.</t>
  </si>
  <si>
    <t>Usluge izmjene projektno-tehničke dokumentacije</t>
  </si>
  <si>
    <t>09.07.2025.</t>
  </si>
  <si>
    <t>31.12.2025.</t>
  </si>
  <si>
    <t>Aneks br. 1: 04-713/7-2025.</t>
  </si>
  <si>
    <t>Produljenje roka izvršenja usluge</t>
  </si>
  <si>
    <t>17.12.2025.</t>
  </si>
  <si>
    <t>01.04.2026.</t>
  </si>
  <si>
    <t>AUDIO VIDEO CONSULTING d.o.o.</t>
  </si>
  <si>
    <t>04-769/2-2025.</t>
  </si>
  <si>
    <t>Usluga izrade projekta ozvučenja i multimedije za hotel Minervu</t>
  </si>
  <si>
    <t>10.07.2025.</t>
  </si>
  <si>
    <t>AUTEGRA d.o.o.</t>
  </si>
  <si>
    <t>04-685/12-2025.</t>
  </si>
  <si>
    <t>Usluge izrade glavno-izvedbenog projekta sustava automatske regulacije Minerva</t>
  </si>
  <si>
    <t>30.06.2025.</t>
  </si>
  <si>
    <t>45 kalendarskih dana</t>
  </si>
  <si>
    <t>Aneks br. 1. 04-685/15-2025</t>
  </si>
  <si>
    <t>Produljenje roka isporuke usluge</t>
  </si>
  <si>
    <t>11.08.2025.</t>
  </si>
  <si>
    <t>75 kalendarskih dana</t>
  </si>
  <si>
    <t>VIZOR ekologija-zašitta-konzalting d.o.o.</t>
  </si>
  <si>
    <t>04-836/2-2025.</t>
  </si>
  <si>
    <t>Usluge osposobljavanja radnika zaštitu od požara, rukovanje traktorom s priključnim oruđima i rukovanje motornom koslilicom</t>
  </si>
  <si>
    <t>30.07.2025.</t>
  </si>
  <si>
    <t>Ustanova za zdravstvenu skrb vaš pregled</t>
  </si>
  <si>
    <t>04-849/2-2025.</t>
  </si>
  <si>
    <t>Uslugu pregleda vida radnika</t>
  </si>
  <si>
    <t>01.08.2025.</t>
  </si>
  <si>
    <t>CONTROLMATIK d.o.o.</t>
  </si>
  <si>
    <t>04-870/2-2025.</t>
  </si>
  <si>
    <t>Usluge servisa filterske stanice bazena 4 te dobava i postava bazenske preljevne rešetke</t>
  </si>
  <si>
    <t>25.08.2025.</t>
  </si>
  <si>
    <t>Pulsus Medical d.o.o.</t>
  </si>
  <si>
    <t>04-587/8-2025.</t>
  </si>
  <si>
    <t>Isporuka i montiranje robotskog uređaja za neurorehabilitaciju gornjeg ekstremiteta i šake</t>
  </si>
  <si>
    <t>22.07.2025.</t>
  </si>
  <si>
    <t>04-962/6-2025.</t>
  </si>
  <si>
    <t>Usluga popravka kotla za grijanje Viessman Vitomax koji se nalazi u energani</t>
  </si>
  <si>
    <t>25.09.2025.</t>
  </si>
  <si>
    <t>04-687/6-2025.</t>
  </si>
  <si>
    <t>Isporuka prijenosnih uređaja za elektrostimulaciju i kolica z elektroterapiju</t>
  </si>
  <si>
    <t>04-768/2-2025.</t>
  </si>
  <si>
    <t>Usluge izrade procjene rizika te plan i program osposobljavanja</t>
  </si>
  <si>
    <t>04-653/2-2025.</t>
  </si>
  <si>
    <t>Usluga stručnog nadzora nad radovima na sanaciji krovišta Kaštela zagrebačkog kaptola - FAZA 1</t>
  </si>
  <si>
    <t>37.</t>
  </si>
  <si>
    <t>SIGNUM HoReCa d.o.o.</t>
  </si>
  <si>
    <t>04-137/2-2025.</t>
  </si>
  <si>
    <t>Isporuka i instalacija dispanzera za vodu WL2 Firewall</t>
  </si>
  <si>
    <t>01.02.2025.</t>
  </si>
  <si>
    <t>PIREKO d.o.o.</t>
  </si>
  <si>
    <t>04-1288/2-2025.</t>
  </si>
  <si>
    <t>Usluga popravka izmjenjivača topline tip PU-30-Fe</t>
  </si>
  <si>
    <t>08.12.2025.</t>
  </si>
  <si>
    <t>Zavod za javno zdravstvo Varaždinske županije</t>
  </si>
  <si>
    <t>04-1292/2-2025.</t>
  </si>
  <si>
    <t>Usluga izrade procjene rizika kućne vodoopskrbne mreže</t>
  </si>
  <si>
    <t>31.03.2026.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</si>
  <si>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</si>
  <si>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</si>
  <si>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</si>
  <si>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</si>
  <si>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</si>
  <si>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</si>
  <si>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</si>
  <si>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</si>
  <si>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</si>
  <si>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</si>
  <si>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</si>
  <si>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</si>
  <si>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</si>
  <si>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</si>
  <si>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</si>
  <si>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</si>
  <si>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</si>
  <si>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</si>
  <si>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</si>
  <si>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</si>
  <si>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</si>
  <si>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</si>
  <si>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</si>
  <si>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</si>
  <si>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</si>
  <si>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</si>
  <si>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SEFIR d.o.o.</t>
  </si>
  <si>
    <t>Nar. Br. 71-1/25</t>
  </si>
  <si>
    <t>Usluga izrade mat. za potrebe inf. i vidljivosti projekta</t>
  </si>
  <si>
    <t>-</t>
  </si>
  <si>
    <t>SVEUKUPNO</t>
  </si>
  <si>
    <t xml:space="preserve">Specijalna bolnica za medicinsku rehabilitaciju </t>
  </si>
  <si>
    <t>Varaždinske Toplice</t>
  </si>
  <si>
    <t>Odjel ekonomsko-financijskih poslova</t>
  </si>
  <si>
    <t>Varaždinske Toplice, 31.01.2026.</t>
  </si>
  <si>
    <t>Ravnatelj:</t>
  </si>
  <si>
    <t>Denis Kovačić, dr. med. spec.</t>
  </si>
  <si>
    <t>DUGUJE (s PDV-om)</t>
  </si>
  <si>
    <t>POTRAŽUJE (s PDV-om)</t>
  </si>
  <si>
    <t>SALDO (s PDV-om)</t>
  </si>
  <si>
    <t>Popis preuzetih obveza po ugovorima o nabavi roba, radova i usluga sa stanjem na dan 31.12.2025.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</si>
</sst>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7" fillId="0" borderId="0" xfId="0" applyFont="1"/>
    <xf numFmtId="0" fontId="6" fillId="3" borderId="0" xfId="0" applyFont="1" applyFill="1"/>
    <xf numFmtId="0" fontId="0" fillId="3" borderId="0" xfId="0" applyFill="1"/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right" vertical="center"/>
    </xf>
    <xf numFmtId="0" fontId="4" fillId="0" borderId="6" xfId="0" applyFont="1" applyBorder="1"/>
    <xf numFmtId="4" fontId="4" fillId="0" borderId="6" xfId="0" applyNumberFormat="1" applyFont="1" applyBorder="1"/>
    <xf numFmtId="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/>
    <xf numFmtId="49" fontId="8" fillId="0" borderId="0" xfId="0" applyNumberFormat="1" applyFont="1"/>
    <xf numFmtId="0" fontId="9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3" fillId="0" borderId="0" xfId="0" applyFont="1"/>
    <xf numFmtId="14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/>
    </xf>
    <xf numFmtId="4" fontId="7" fillId="3" borderId="7" xfId="0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" fontId="4" fillId="0" borderId="8" xfId="0" applyNumberFormat="1" applyFont="1" applyBorder="1"/>
    <xf numFmtId="0" fontId="7" fillId="3" borderId="4" xfId="0" applyFont="1" applyFill="1" applyBorder="1" applyAlignment="1">
      <alignment horizontal="center" vertical="center"/>
    </xf>
    <xf numFmtId="4" fontId="7" fillId="3" borderId="4" xfId="0" applyNumberFormat="1" applyFont="1" applyFill="1" applyBorder="1" applyAlignment="1">
      <alignment horizontal="right" vertical="center" wrapText="1"/>
    </xf>
    <xf numFmtId="4" fontId="7" fillId="3" borderId="4" xfId="0" applyNumberFormat="1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left" vertical="center" wrapText="1"/>
    </xf>
    <xf numFmtId="2" fontId="7" fillId="3" borderId="4" xfId="0" applyNumberFormat="1" applyFont="1" applyFill="1" applyBorder="1" applyAlignment="1">
      <alignment horizontal="left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7" fillId="3" borderId="9" xfId="0" applyNumberFormat="1" applyFont="1" applyFill="1" applyBorder="1" applyAlignment="1">
      <alignment horizontal="right" vertical="center" wrapText="1"/>
    </xf>
    <xf numFmtId="4" fontId="7" fillId="3" borderId="10" xfId="0" applyNumberFormat="1" applyFont="1" applyFill="1" applyBorder="1" applyAlignment="1">
      <alignment horizontal="right" vertical="center" wrapText="1"/>
    </xf>
    <xf numFmtId="4" fontId="7" fillId="3" borderId="11" xfId="0" applyNumberFormat="1" applyFont="1" applyFill="1" applyBorder="1" applyAlignment="1">
      <alignment horizontal="right" vertical="center" wrapText="1"/>
    </xf>
    <xf numFmtId="4" fontId="7" fillId="3" borderId="12" xfId="0" applyNumberFormat="1" applyFont="1" applyFill="1" applyBorder="1" applyAlignment="1">
      <alignment horizontal="right" vertical="center" wrapText="1"/>
    </xf>
    <xf numFmtId="4" fontId="7" fillId="3" borderId="11" xfId="0" applyNumberFormat="1" applyFont="1" applyFill="1" applyBorder="1" applyAlignment="1">
      <alignment horizontal="right" vertical="center"/>
    </xf>
    <xf numFmtId="4" fontId="7" fillId="3" borderId="12" xfId="0" applyNumberFormat="1" applyFont="1" applyFill="1" applyBorder="1" applyAlignment="1">
      <alignment horizontal="right" vertical="center"/>
    </xf>
    <xf numFmtId="4" fontId="4" fillId="0" borderId="5" xfId="0" applyNumberFormat="1" applyFont="1" applyBorder="1"/>
    <xf numFmtId="4" fontId="7" fillId="0" borderId="11" xfId="0" applyNumberFormat="1" applyFont="1" applyBorder="1" applyAlignment="1">
      <alignment horizontal="right" vertical="center"/>
    </xf>
    <xf numFmtId="4" fontId="7" fillId="0" borderId="12" xfId="0" applyNumberFormat="1" applyFont="1" applyBorder="1" applyAlignment="1">
      <alignment horizontal="right" vertical="center"/>
    </xf>
    <xf numFmtId="4" fontId="11" fillId="3" borderId="12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14" fontId="7" fillId="3" borderId="12" xfId="0" applyNumberFormat="1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4" fillId="0" borderId="8" xfId="0" applyFont="1" applyBorder="1"/>
    <xf numFmtId="0" fontId="7" fillId="0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left" vertical="center" wrapText="1"/>
    </xf>
    <xf numFmtId="14" fontId="7" fillId="3" borderId="14" xfId="0" applyNumberFormat="1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4" fontId="7" fillId="3" borderId="11" xfId="0" applyNumberFormat="1" applyFont="1" applyFill="1" applyBorder="1" applyAlignment="1">
      <alignment horizontal="right" vertical="center" wrapText="1"/>
    </xf>
    <xf numFmtId="4" fontId="7" fillId="3" borderId="12" xfId="0" applyNumberFormat="1" applyFont="1" applyFill="1" applyBorder="1" applyAlignment="1">
      <alignment horizontal="right" vertical="center" wrapText="1"/>
    </xf>
    <xf numFmtId="4" fontId="7" fillId="3" borderId="4" xfId="0" applyNumberFormat="1" applyFont="1" applyFill="1" applyBorder="1" applyAlignment="1">
      <alignment horizontal="right" vertical="center"/>
    </xf>
    <xf numFmtId="4" fontId="7" fillId="3" borderId="12" xfId="0" applyNumberFormat="1" applyFont="1" applyFill="1" applyBorder="1" applyAlignment="1">
      <alignment horizontal="right" vertical="center"/>
    </xf>
    <xf numFmtId="2" fontId="7" fillId="3" borderId="4" xfId="0" applyNumberFormat="1" applyFont="1" applyFill="1" applyBorder="1" applyAlignment="1">
      <alignment horizontal="left" vertical="center" wrapText="1"/>
    </xf>
    <xf numFmtId="4" fontId="7" fillId="3" borderId="11" xfId="0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7" fillId="3" borderId="4" xfId="0" applyNumberFormat="1" applyFont="1" applyFill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101394</xdr:colOff>
      <xdr:row>0</xdr:row>
      <xdr:rowOff>184236</xdr:rowOff>
    </xdr:from>
    <xdr:to>
      <xdr:col>6</xdr:col>
      <xdr:colOff>42263</xdr:colOff>
      <xdr:row>3</xdr:row>
      <xdr:rowOff>72098</xdr:rowOff>
    </xdr:to>
    <xdr:pic>
      <xdr:nvPicPr>
        <xdr:cNvPr id="3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8744" y="184236"/>
          <a:ext cx="1522019" cy="487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61"/>
  <sheetViews>
    <sheetView tabSelected="1" zoomScaleNormal="100" workbookViewId="0">
      <selection activeCell="A7" sqref="A7:K7"/>
    </sheetView>
  </sheetViews>
  <sheetFormatPr defaultRowHeight="14.4" x14ac:dyDescent="0.3"/>
  <cols>
    <col min="1" max="1" width="6.44140625" style="6" customWidth="1"/>
    <col min="2" max="2" width="25.33203125" style="4" customWidth="1"/>
    <col min="3" max="3" width="15" style="4" customWidth="1"/>
    <col min="4" max="4" width="35.33203125" style="4" customWidth="1"/>
    <col min="5" max="5" width="11.44140625" style="6" customWidth="1"/>
    <col min="6" max="6" width="12.33203125" style="6" customWidth="1"/>
    <col min="7" max="8" width="15.88671875" style="9" customWidth="1"/>
    <col min="9" max="9" width="16.109375" style="11" customWidth="1"/>
    <col min="10" max="10" width="17.88671875" style="11" customWidth="1"/>
    <col min="11" max="11" width="16" style="11" customWidth="1"/>
  </cols>
  <sheetData>
    <row r="1" spans="1:77" ht="15.6" x14ac:dyDescent="0.3">
      <c r="A1" s="16" t="s">
        <v>222</v>
      </c>
      <c r="C1" s="17"/>
      <c r="D1" s="16"/>
      <c r="E1"/>
      <c r="F1"/>
      <c r="G1"/>
    </row>
    <row r="2" spans="1:77" ht="15.6" x14ac:dyDescent="0.3">
      <c r="A2" s="16" t="s">
        <v>223</v>
      </c>
      <c r="C2" s="17"/>
      <c r="D2" s="16"/>
      <c r="E2"/>
      <c r="F2"/>
      <c r="G2"/>
    </row>
    <row r="3" spans="1:77" ht="15.6" x14ac:dyDescent="0.3">
      <c r="B3" s="16"/>
      <c r="C3" s="17"/>
      <c r="D3" s="16"/>
      <c r="E3"/>
      <c r="F3"/>
      <c r="G3"/>
    </row>
    <row r="4" spans="1:77" x14ac:dyDescent="0.3">
      <c r="A4" s="18" t="s">
        <v>224</v>
      </c>
      <c r="C4" s="18"/>
      <c r="D4" s="18"/>
      <c r="E4" s="19"/>
      <c r="F4" s="19"/>
      <c r="G4" s="19"/>
    </row>
    <row r="5" spans="1:77" x14ac:dyDescent="0.3">
      <c r="A5" s="20" t="s">
        <v>225</v>
      </c>
      <c r="C5" s="18"/>
      <c r="D5" s="21"/>
      <c r="E5" s="19"/>
      <c r="F5" s="19"/>
      <c r="G5" s="19"/>
    </row>
    <row r="7" spans="1:77" ht="18" x14ac:dyDescent="0.3">
      <c r="A7" s="63" t="s">
        <v>231</v>
      </c>
      <c r="B7" s="63"/>
      <c r="C7" s="63"/>
      <c r="D7" s="63"/>
      <c r="E7" s="63"/>
      <c r="F7" s="63"/>
      <c r="G7" s="63"/>
      <c r="H7" s="63"/>
      <c r="I7" s="63"/>
      <c r="J7" s="63"/>
      <c r="K7" s="63"/>
    </row>
    <row r="8" spans="1:77" ht="15" thickBot="1" x14ac:dyDescent="0.35"/>
    <row r="9" spans="1:77" ht="15" thickBot="1" x14ac:dyDescent="0.35">
      <c r="A9" s="5"/>
      <c r="B9" s="7"/>
      <c r="C9" s="7"/>
      <c r="D9" s="7"/>
      <c r="E9" s="7"/>
      <c r="F9" s="8"/>
      <c r="G9" s="65" t="s">
        <v>0</v>
      </c>
      <c r="H9" s="66"/>
      <c r="I9" s="65" t="s">
        <v>1</v>
      </c>
      <c r="J9" s="67"/>
      <c r="K9" s="66"/>
    </row>
    <row r="10" spans="1:77" ht="15" thickBot="1" x14ac:dyDescent="0.35">
      <c r="A10" s="27" t="s">
        <v>2</v>
      </c>
      <c r="B10" s="28" t="s">
        <v>3</v>
      </c>
      <c r="C10" s="28" t="s">
        <v>4</v>
      </c>
      <c r="D10" s="29" t="s">
        <v>5</v>
      </c>
      <c r="E10" s="28" t="s">
        <v>6</v>
      </c>
      <c r="F10" s="49" t="s">
        <v>7</v>
      </c>
      <c r="G10" s="38" t="s">
        <v>8</v>
      </c>
      <c r="H10" s="31" t="s">
        <v>9</v>
      </c>
      <c r="I10" s="27" t="s">
        <v>228</v>
      </c>
      <c r="J10" s="30" t="s">
        <v>229</v>
      </c>
      <c r="K10" s="31" t="s">
        <v>230</v>
      </c>
    </row>
    <row r="11" spans="1:77" s="1" customFormat="1" ht="55.2" x14ac:dyDescent="0.3">
      <c r="A11" s="59" t="s">
        <v>30</v>
      </c>
      <c r="B11" s="60" t="s">
        <v>11</v>
      </c>
      <c r="C11" s="60" t="s">
        <v>12</v>
      </c>
      <c r="D11" s="60" t="s">
        <v>13</v>
      </c>
      <c r="E11" s="61" t="s">
        <v>14</v>
      </c>
      <c r="F11" s="62" t="s">
        <v>15</v>
      </c>
      <c r="G11" s="39">
        <v>96000</v>
      </c>
      <c r="H11" s="40">
        <v>120000</v>
      </c>
      <c r="I11" s="39">
        <f>H11</f>
        <v>120000</v>
      </c>
      <c r="J11" s="26">
        <v>102857.04</v>
      </c>
      <c r="K11" s="40">
        <f t="shared" ref="K11:K14" si="0">I11-J11</f>
        <v>17142.960000000006</v>
      </c>
    </row>
    <row r="12" spans="1:77" s="1" customFormat="1" ht="27.6" x14ac:dyDescent="0.3">
      <c r="A12" s="50" t="s">
        <v>10</v>
      </c>
      <c r="B12" s="36" t="s">
        <v>11</v>
      </c>
      <c r="C12" s="36" t="s">
        <v>17</v>
      </c>
      <c r="D12" s="36" t="s">
        <v>18</v>
      </c>
      <c r="E12" s="22" t="s">
        <v>14</v>
      </c>
      <c r="F12" s="51" t="s">
        <v>15</v>
      </c>
      <c r="G12" s="41">
        <v>140000</v>
      </c>
      <c r="H12" s="42">
        <v>175000</v>
      </c>
      <c r="I12" s="41">
        <f>H12</f>
        <v>175000</v>
      </c>
      <c r="J12" s="34">
        <v>150000</v>
      </c>
      <c r="K12" s="42">
        <f t="shared" si="0"/>
        <v>25000</v>
      </c>
    </row>
    <row r="13" spans="1:77" s="1" customFormat="1" ht="69" x14ac:dyDescent="0.3">
      <c r="A13" s="50" t="s">
        <v>16</v>
      </c>
      <c r="B13" s="36" t="s">
        <v>20</v>
      </c>
      <c r="C13" s="36" t="s">
        <v>21</v>
      </c>
      <c r="D13" s="36" t="s">
        <v>22</v>
      </c>
      <c r="E13" s="22" t="s">
        <v>23</v>
      </c>
      <c r="F13" s="51" t="s">
        <v>24</v>
      </c>
      <c r="G13" s="41">
        <v>70000</v>
      </c>
      <c r="H13" s="42">
        <v>87500</v>
      </c>
      <c r="I13" s="41">
        <f>H13</f>
        <v>87500</v>
      </c>
      <c r="J13" s="34">
        <v>51567.5</v>
      </c>
      <c r="K13" s="42">
        <f t="shared" si="0"/>
        <v>35932.5</v>
      </c>
    </row>
    <row r="14" spans="1:77" s="2" customFormat="1" ht="41.4" x14ac:dyDescent="0.3">
      <c r="A14" s="50" t="s">
        <v>19</v>
      </c>
      <c r="B14" s="36" t="s">
        <v>11</v>
      </c>
      <c r="C14" s="36" t="s">
        <v>26</v>
      </c>
      <c r="D14" s="36" t="s">
        <v>27</v>
      </c>
      <c r="E14" s="22" t="s">
        <v>28</v>
      </c>
      <c r="F14" s="51" t="s">
        <v>29</v>
      </c>
      <c r="G14" s="41">
        <v>4800</v>
      </c>
      <c r="H14" s="42">
        <v>6000</v>
      </c>
      <c r="I14" s="41">
        <f>H14</f>
        <v>6000</v>
      </c>
      <c r="J14" s="34">
        <v>6000</v>
      </c>
      <c r="K14" s="42">
        <f t="shared" si="0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ht="51.75" customHeight="1" x14ac:dyDescent="0.3">
      <c r="A15" s="68" t="s">
        <v>25</v>
      </c>
      <c r="B15" s="69" t="s">
        <v>31</v>
      </c>
      <c r="C15" s="36" t="s">
        <v>32</v>
      </c>
      <c r="D15" s="36" t="s">
        <v>33</v>
      </c>
      <c r="E15" s="23" t="s">
        <v>34</v>
      </c>
      <c r="F15" s="52" t="s">
        <v>35</v>
      </c>
      <c r="G15" s="70">
        <v>15315607.439999999</v>
      </c>
      <c r="H15" s="71">
        <v>19144509.300000001</v>
      </c>
      <c r="I15" s="70">
        <v>19144509.300000001</v>
      </c>
      <c r="J15" s="72">
        <v>12612087.42</v>
      </c>
      <c r="K15" s="73">
        <f>I15-J15</f>
        <v>6532421.8800000008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ht="38.25" customHeight="1" x14ac:dyDescent="0.3">
      <c r="A16" s="68"/>
      <c r="B16" s="69"/>
      <c r="C16" s="36" t="s">
        <v>36</v>
      </c>
      <c r="D16" s="36" t="s">
        <v>37</v>
      </c>
      <c r="E16" s="23" t="s">
        <v>38</v>
      </c>
      <c r="F16" s="51" t="s">
        <v>35</v>
      </c>
      <c r="G16" s="70"/>
      <c r="H16" s="71"/>
      <c r="I16" s="70"/>
      <c r="J16" s="72"/>
      <c r="K16" s="73"/>
    </row>
    <row r="17" spans="1:77" ht="48.75" customHeight="1" x14ac:dyDescent="0.3">
      <c r="A17" s="68"/>
      <c r="B17" s="69"/>
      <c r="C17" s="36" t="s">
        <v>39</v>
      </c>
      <c r="D17" s="36" t="s">
        <v>40</v>
      </c>
      <c r="E17" s="23" t="s">
        <v>41</v>
      </c>
      <c r="F17" s="51" t="s">
        <v>42</v>
      </c>
      <c r="G17" s="70"/>
      <c r="H17" s="71"/>
      <c r="I17" s="70"/>
      <c r="J17" s="72"/>
      <c r="K17" s="73"/>
    </row>
    <row r="18" spans="1:77" s="10" customFormat="1" ht="27.6" x14ac:dyDescent="0.3">
      <c r="A18" s="53" t="s">
        <v>43</v>
      </c>
      <c r="B18" s="36" t="s">
        <v>217</v>
      </c>
      <c r="C18" s="36" t="s">
        <v>218</v>
      </c>
      <c r="D18" s="36" t="s">
        <v>219</v>
      </c>
      <c r="E18" s="24" t="s">
        <v>220</v>
      </c>
      <c r="F18" s="54" t="s">
        <v>220</v>
      </c>
      <c r="G18" s="41">
        <v>1070</v>
      </c>
      <c r="H18" s="42">
        <v>1337.5</v>
      </c>
      <c r="I18" s="41">
        <f>H18</f>
        <v>1337.5</v>
      </c>
      <c r="J18" s="34">
        <v>1337.5</v>
      </c>
      <c r="K18" s="42">
        <f t="shared" ref="K18:K21" si="1">I18-J18</f>
        <v>0</v>
      </c>
    </row>
    <row r="19" spans="1:77" s="1" customFormat="1" ht="41.4" x14ac:dyDescent="0.3">
      <c r="A19" s="55" t="s">
        <v>49</v>
      </c>
      <c r="B19" s="36" t="s">
        <v>44</v>
      </c>
      <c r="C19" s="36" t="s">
        <v>45</v>
      </c>
      <c r="D19" s="36" t="s">
        <v>46</v>
      </c>
      <c r="E19" s="22" t="s">
        <v>47</v>
      </c>
      <c r="F19" s="51" t="s">
        <v>48</v>
      </c>
      <c r="G19" s="41">
        <v>19800</v>
      </c>
      <c r="H19" s="42">
        <v>24750</v>
      </c>
      <c r="I19" s="41">
        <f>H19</f>
        <v>24750</v>
      </c>
      <c r="J19" s="34">
        <v>21250</v>
      </c>
      <c r="K19" s="42">
        <f t="shared" si="1"/>
        <v>3500</v>
      </c>
    </row>
    <row r="20" spans="1:77" s="1" customFormat="1" ht="69" x14ac:dyDescent="0.3">
      <c r="A20" s="55" t="s">
        <v>54</v>
      </c>
      <c r="B20" s="36" t="s">
        <v>50</v>
      </c>
      <c r="C20" s="36" t="s">
        <v>51</v>
      </c>
      <c r="D20" s="36" t="s">
        <v>52</v>
      </c>
      <c r="E20" s="22" t="s">
        <v>53</v>
      </c>
      <c r="F20" s="51" t="s">
        <v>29</v>
      </c>
      <c r="G20" s="41">
        <v>8400</v>
      </c>
      <c r="H20" s="42">
        <v>10500</v>
      </c>
      <c r="I20" s="41">
        <v>5250</v>
      </c>
      <c r="J20" s="34">
        <v>5250</v>
      </c>
      <c r="K20" s="42">
        <f t="shared" si="1"/>
        <v>0</v>
      </c>
      <c r="L20" s="15"/>
    </row>
    <row r="21" spans="1:77" s="1" customFormat="1" ht="27.6" x14ac:dyDescent="0.3">
      <c r="A21" s="55" t="s">
        <v>120</v>
      </c>
      <c r="B21" s="36" t="s">
        <v>55</v>
      </c>
      <c r="C21" s="36" t="s">
        <v>56</v>
      </c>
      <c r="D21" s="36" t="s">
        <v>57</v>
      </c>
      <c r="E21" s="22" t="s">
        <v>58</v>
      </c>
      <c r="F21" s="51" t="s">
        <v>29</v>
      </c>
      <c r="G21" s="41">
        <v>2200</v>
      </c>
      <c r="H21" s="42">
        <v>2750</v>
      </c>
      <c r="I21" s="41">
        <f>H21</f>
        <v>2750</v>
      </c>
      <c r="J21" s="34">
        <v>2750</v>
      </c>
      <c r="K21" s="42">
        <f t="shared" si="1"/>
        <v>0</v>
      </c>
    </row>
    <row r="22" spans="1:77" s="3" customFormat="1" x14ac:dyDescent="0.3">
      <c r="A22" s="68" t="s">
        <v>191</v>
      </c>
      <c r="B22" s="74" t="s">
        <v>60</v>
      </c>
      <c r="C22" s="37" t="s">
        <v>61</v>
      </c>
      <c r="D22" s="69" t="s">
        <v>62</v>
      </c>
      <c r="E22" s="22" t="s">
        <v>63</v>
      </c>
      <c r="F22" s="56" t="s">
        <v>29</v>
      </c>
      <c r="G22" s="75">
        <v>26449.919999999998</v>
      </c>
      <c r="H22" s="73">
        <v>33062.400000000001</v>
      </c>
      <c r="I22" s="75">
        <v>33062.400000000001</v>
      </c>
      <c r="J22" s="72">
        <v>33062.400000000001</v>
      </c>
      <c r="K22" s="73">
        <f>I22-J22</f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s="3" customFormat="1" ht="55.2" x14ac:dyDescent="0.3">
      <c r="A23" s="68"/>
      <c r="B23" s="74"/>
      <c r="C23" s="37" t="s">
        <v>64</v>
      </c>
      <c r="D23" s="69"/>
      <c r="E23" s="22" t="s">
        <v>65</v>
      </c>
      <c r="F23" s="51" t="s">
        <v>66</v>
      </c>
      <c r="G23" s="75"/>
      <c r="H23" s="73"/>
      <c r="I23" s="75"/>
      <c r="J23" s="72"/>
      <c r="K23" s="7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3" customFormat="1" x14ac:dyDescent="0.3">
      <c r="A24" s="57" t="s">
        <v>192</v>
      </c>
      <c r="B24" s="37" t="s">
        <v>68</v>
      </c>
      <c r="C24" s="37" t="s">
        <v>69</v>
      </c>
      <c r="D24" s="36" t="s">
        <v>70</v>
      </c>
      <c r="E24" s="22" t="s">
        <v>71</v>
      </c>
      <c r="F24" s="56" t="s">
        <v>29</v>
      </c>
      <c r="G24" s="43">
        <v>5656</v>
      </c>
      <c r="H24" s="44">
        <v>7070</v>
      </c>
      <c r="I24" s="43">
        <f>H24</f>
        <v>7070</v>
      </c>
      <c r="J24" s="35">
        <v>7070</v>
      </c>
      <c r="K24" s="42">
        <f>I24-J24</f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 s="3" customFormat="1" x14ac:dyDescent="0.3">
      <c r="A25" s="57" t="s">
        <v>193</v>
      </c>
      <c r="B25" s="37" t="s">
        <v>73</v>
      </c>
      <c r="C25" s="37" t="s">
        <v>74</v>
      </c>
      <c r="D25" s="36" t="s">
        <v>75</v>
      </c>
      <c r="E25" s="22" t="s">
        <v>76</v>
      </c>
      <c r="F25" s="56" t="s">
        <v>29</v>
      </c>
      <c r="G25" s="43">
        <v>25452</v>
      </c>
      <c r="H25" s="44">
        <v>31815</v>
      </c>
      <c r="I25" s="43">
        <f>H25</f>
        <v>31815</v>
      </c>
      <c r="J25" s="35">
        <v>31815</v>
      </c>
      <c r="K25" s="42">
        <f>I25-J25</f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s="3" customFormat="1" ht="41.4" x14ac:dyDescent="0.3">
      <c r="A26" s="57" t="s">
        <v>194</v>
      </c>
      <c r="B26" s="37" t="s">
        <v>77</v>
      </c>
      <c r="C26" s="37" t="s">
        <v>78</v>
      </c>
      <c r="D26" s="36" t="s">
        <v>79</v>
      </c>
      <c r="E26" s="22" t="s">
        <v>80</v>
      </c>
      <c r="F26" s="56" t="s">
        <v>29</v>
      </c>
      <c r="G26" s="43">
        <v>13050</v>
      </c>
      <c r="H26" s="44">
        <v>16312.5</v>
      </c>
      <c r="I26" s="43">
        <f>H26</f>
        <v>16312.5</v>
      </c>
      <c r="J26" s="35">
        <v>16312.5</v>
      </c>
      <c r="K26" s="42">
        <f>I26-J26</f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s="3" customFormat="1" ht="48" customHeight="1" x14ac:dyDescent="0.3">
      <c r="A27" s="68" t="s">
        <v>195</v>
      </c>
      <c r="B27" s="74" t="s">
        <v>81</v>
      </c>
      <c r="C27" s="37" t="s">
        <v>82</v>
      </c>
      <c r="D27" s="69" t="s">
        <v>83</v>
      </c>
      <c r="E27" s="22" t="s">
        <v>80</v>
      </c>
      <c r="F27" s="56" t="s">
        <v>29</v>
      </c>
      <c r="G27" s="75">
        <v>25500</v>
      </c>
      <c r="H27" s="73">
        <v>31875</v>
      </c>
      <c r="I27" s="75">
        <v>31875</v>
      </c>
      <c r="J27" s="72">
        <v>31875</v>
      </c>
      <c r="K27" s="73"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s="3" customFormat="1" ht="55.2" x14ac:dyDescent="0.3">
      <c r="A28" s="68"/>
      <c r="B28" s="74"/>
      <c r="C28" s="37" t="s">
        <v>84</v>
      </c>
      <c r="D28" s="69"/>
      <c r="E28" s="22" t="s">
        <v>85</v>
      </c>
      <c r="F28" s="51" t="s">
        <v>86</v>
      </c>
      <c r="G28" s="75"/>
      <c r="H28" s="73"/>
      <c r="I28" s="75"/>
      <c r="J28" s="72"/>
      <c r="K28" s="7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ht="82.8" x14ac:dyDescent="0.3">
      <c r="A29" s="57" t="s">
        <v>196</v>
      </c>
      <c r="B29" s="37" t="s">
        <v>87</v>
      </c>
      <c r="C29" s="37" t="s">
        <v>88</v>
      </c>
      <c r="D29" s="36" t="s">
        <v>89</v>
      </c>
      <c r="E29" s="22" t="s">
        <v>90</v>
      </c>
      <c r="F29" s="56" t="s">
        <v>29</v>
      </c>
      <c r="G29" s="43">
        <v>21970</v>
      </c>
      <c r="H29" s="44">
        <v>27462.5</v>
      </c>
      <c r="I29" s="46">
        <f>H29</f>
        <v>27462.5</v>
      </c>
      <c r="J29" s="35">
        <v>27462.5</v>
      </c>
      <c r="K29" s="47">
        <f t="shared" ref="K29:K40" si="2">I29-J29</f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ht="41.4" x14ac:dyDescent="0.3">
      <c r="A30" s="57" t="s">
        <v>197</v>
      </c>
      <c r="B30" s="37" t="s">
        <v>91</v>
      </c>
      <c r="C30" s="37" t="s">
        <v>92</v>
      </c>
      <c r="D30" s="36" t="s">
        <v>93</v>
      </c>
      <c r="E30" s="22" t="s">
        <v>94</v>
      </c>
      <c r="F30" s="56" t="s">
        <v>29</v>
      </c>
      <c r="G30" s="43">
        <v>24000</v>
      </c>
      <c r="H30" s="44">
        <v>30000</v>
      </c>
      <c r="I30" s="43">
        <f>H30</f>
        <v>30000</v>
      </c>
      <c r="J30" s="35">
        <v>30000</v>
      </c>
      <c r="K30" s="44">
        <f t="shared" si="2"/>
        <v>0</v>
      </c>
    </row>
    <row r="31" spans="1:77" ht="27.6" x14ac:dyDescent="0.3">
      <c r="A31" s="57" t="s">
        <v>198</v>
      </c>
      <c r="B31" s="37" t="s">
        <v>95</v>
      </c>
      <c r="C31" s="37" t="s">
        <v>96</v>
      </c>
      <c r="D31" s="36" t="s">
        <v>97</v>
      </c>
      <c r="E31" s="22" t="s">
        <v>98</v>
      </c>
      <c r="F31" s="56" t="s">
        <v>29</v>
      </c>
      <c r="G31" s="43">
        <v>7455.5</v>
      </c>
      <c r="H31" s="44">
        <v>9319.3799999999992</v>
      </c>
      <c r="I31" s="43">
        <f>H31</f>
        <v>9319.3799999999992</v>
      </c>
      <c r="J31" s="35">
        <v>9319.3799999999992</v>
      </c>
      <c r="K31" s="44">
        <f t="shared" si="2"/>
        <v>0</v>
      </c>
    </row>
    <row r="32" spans="1:77" ht="27.6" x14ac:dyDescent="0.3">
      <c r="A32" s="57" t="s">
        <v>199</v>
      </c>
      <c r="B32" s="36" t="s">
        <v>99</v>
      </c>
      <c r="C32" s="36" t="s">
        <v>100</v>
      </c>
      <c r="D32" s="36" t="s">
        <v>101</v>
      </c>
      <c r="E32" s="23" t="s">
        <v>102</v>
      </c>
      <c r="F32" s="52" t="s">
        <v>103</v>
      </c>
      <c r="G32" s="41">
        <v>6100</v>
      </c>
      <c r="H32" s="42">
        <v>6100</v>
      </c>
      <c r="I32" s="43">
        <f>H32</f>
        <v>6100</v>
      </c>
      <c r="J32" s="35">
        <v>6100</v>
      </c>
      <c r="K32" s="44">
        <f t="shared" si="2"/>
        <v>0</v>
      </c>
    </row>
    <row r="33" spans="1:12" ht="41.4" x14ac:dyDescent="0.3">
      <c r="A33" s="57" t="s">
        <v>200</v>
      </c>
      <c r="B33" s="36" t="s">
        <v>104</v>
      </c>
      <c r="C33" s="25" t="s">
        <v>105</v>
      </c>
      <c r="D33" s="36" t="s">
        <v>106</v>
      </c>
      <c r="E33" s="33" t="s">
        <v>107</v>
      </c>
      <c r="F33" s="56" t="s">
        <v>103</v>
      </c>
      <c r="G33" s="43">
        <v>3450</v>
      </c>
      <c r="H33" s="42">
        <v>4312.5</v>
      </c>
      <c r="I33" s="43">
        <f t="shared" ref="I33:I39" si="3">H33</f>
        <v>4312.5</v>
      </c>
      <c r="J33" s="35">
        <v>4312.5</v>
      </c>
      <c r="K33" s="44">
        <f t="shared" si="2"/>
        <v>0</v>
      </c>
    </row>
    <row r="34" spans="1:12" ht="27.6" x14ac:dyDescent="0.3">
      <c r="A34" s="57" t="s">
        <v>201</v>
      </c>
      <c r="B34" s="36" t="s">
        <v>108</v>
      </c>
      <c r="C34" s="25" t="s">
        <v>109</v>
      </c>
      <c r="D34" s="36" t="s">
        <v>110</v>
      </c>
      <c r="E34" s="33" t="s">
        <v>111</v>
      </c>
      <c r="F34" s="56" t="s">
        <v>103</v>
      </c>
      <c r="G34" s="43">
        <v>11882</v>
      </c>
      <c r="H34" s="42">
        <v>14852.5</v>
      </c>
      <c r="I34" s="43">
        <f t="shared" si="3"/>
        <v>14852.5</v>
      </c>
      <c r="J34" s="35">
        <v>14852.5</v>
      </c>
      <c r="K34" s="44">
        <f t="shared" si="2"/>
        <v>0</v>
      </c>
    </row>
    <row r="35" spans="1:12" ht="41.4" x14ac:dyDescent="0.3">
      <c r="A35" s="57" t="s">
        <v>202</v>
      </c>
      <c r="B35" s="36" t="s">
        <v>112</v>
      </c>
      <c r="C35" s="25" t="s">
        <v>113</v>
      </c>
      <c r="D35" s="36" t="s">
        <v>114</v>
      </c>
      <c r="E35" s="33" t="s">
        <v>115</v>
      </c>
      <c r="F35" s="56" t="s">
        <v>103</v>
      </c>
      <c r="G35" s="43">
        <v>7771.98</v>
      </c>
      <c r="H35" s="42">
        <v>9714.98</v>
      </c>
      <c r="I35" s="43">
        <v>9602.92</v>
      </c>
      <c r="J35" s="35">
        <v>9602.92</v>
      </c>
      <c r="K35" s="48">
        <f t="shared" si="2"/>
        <v>0</v>
      </c>
      <c r="L35" s="15"/>
    </row>
    <row r="36" spans="1:12" ht="27.6" x14ac:dyDescent="0.3">
      <c r="A36" s="57" t="s">
        <v>203</v>
      </c>
      <c r="B36" s="36" t="s">
        <v>116</v>
      </c>
      <c r="C36" s="25" t="s">
        <v>117</v>
      </c>
      <c r="D36" s="36" t="s">
        <v>118</v>
      </c>
      <c r="E36" s="33" t="s">
        <v>119</v>
      </c>
      <c r="F36" s="56" t="s">
        <v>103</v>
      </c>
      <c r="G36" s="43">
        <v>47355</v>
      </c>
      <c r="H36" s="42">
        <v>59193.75</v>
      </c>
      <c r="I36" s="43">
        <v>59156.26</v>
      </c>
      <c r="J36" s="35">
        <v>59156.26</v>
      </c>
      <c r="K36" s="44">
        <f t="shared" si="2"/>
        <v>0</v>
      </c>
      <c r="L36" s="15"/>
    </row>
    <row r="37" spans="1:12" ht="41.4" x14ac:dyDescent="0.3">
      <c r="A37" s="57" t="s">
        <v>204</v>
      </c>
      <c r="B37" s="36" t="s">
        <v>99</v>
      </c>
      <c r="C37" s="25" t="s">
        <v>121</v>
      </c>
      <c r="D37" s="36" t="s">
        <v>122</v>
      </c>
      <c r="E37" s="33" t="s">
        <v>123</v>
      </c>
      <c r="F37" s="56" t="s">
        <v>103</v>
      </c>
      <c r="G37" s="43">
        <v>10400</v>
      </c>
      <c r="H37" s="42">
        <v>10400</v>
      </c>
      <c r="I37" s="43">
        <f t="shared" si="3"/>
        <v>10400</v>
      </c>
      <c r="J37" s="35">
        <v>0</v>
      </c>
      <c r="K37" s="44">
        <f t="shared" si="2"/>
        <v>10400</v>
      </c>
    </row>
    <row r="38" spans="1:12" ht="55.2" x14ac:dyDescent="0.3">
      <c r="A38" s="57" t="s">
        <v>205</v>
      </c>
      <c r="B38" s="36" t="s">
        <v>124</v>
      </c>
      <c r="C38" s="36" t="s">
        <v>125</v>
      </c>
      <c r="D38" s="36" t="s">
        <v>126</v>
      </c>
      <c r="E38" s="22" t="s">
        <v>127</v>
      </c>
      <c r="F38" s="51" t="s">
        <v>29</v>
      </c>
      <c r="G38" s="41">
        <v>8141</v>
      </c>
      <c r="H38" s="42">
        <v>8141</v>
      </c>
      <c r="I38" s="43">
        <f t="shared" si="3"/>
        <v>8141</v>
      </c>
      <c r="J38" s="35">
        <v>0</v>
      </c>
      <c r="K38" s="44">
        <f t="shared" si="2"/>
        <v>8141</v>
      </c>
    </row>
    <row r="39" spans="1:12" ht="41.4" x14ac:dyDescent="0.3">
      <c r="A39" s="57" t="s">
        <v>206</v>
      </c>
      <c r="B39" s="36" t="s">
        <v>128</v>
      </c>
      <c r="C39" s="36" t="s">
        <v>129</v>
      </c>
      <c r="D39" s="36" t="s">
        <v>130</v>
      </c>
      <c r="E39" s="22" t="s">
        <v>131</v>
      </c>
      <c r="F39" s="51" t="s">
        <v>29</v>
      </c>
      <c r="G39" s="41">
        <v>9440</v>
      </c>
      <c r="H39" s="42">
        <v>11800</v>
      </c>
      <c r="I39" s="43">
        <f t="shared" si="3"/>
        <v>11800</v>
      </c>
      <c r="J39" s="35">
        <v>0</v>
      </c>
      <c r="K39" s="44">
        <f t="shared" si="2"/>
        <v>11800</v>
      </c>
    </row>
    <row r="40" spans="1:12" ht="27.6" x14ac:dyDescent="0.3">
      <c r="A40" s="68" t="s">
        <v>207</v>
      </c>
      <c r="B40" s="69" t="s">
        <v>11</v>
      </c>
      <c r="C40" s="36" t="s">
        <v>132</v>
      </c>
      <c r="D40" s="36" t="s">
        <v>133</v>
      </c>
      <c r="E40" s="22" t="s">
        <v>134</v>
      </c>
      <c r="F40" s="51" t="s">
        <v>135</v>
      </c>
      <c r="G40" s="70">
        <v>95856</v>
      </c>
      <c r="H40" s="71">
        <v>119820</v>
      </c>
      <c r="I40" s="70">
        <v>119820</v>
      </c>
      <c r="J40" s="78">
        <v>0</v>
      </c>
      <c r="K40" s="71">
        <f t="shared" si="2"/>
        <v>119820</v>
      </c>
    </row>
    <row r="41" spans="1:12" ht="27.6" x14ac:dyDescent="0.3">
      <c r="A41" s="68"/>
      <c r="B41" s="69"/>
      <c r="C41" s="36" t="s">
        <v>136</v>
      </c>
      <c r="D41" s="36" t="s">
        <v>137</v>
      </c>
      <c r="E41" s="22" t="s">
        <v>138</v>
      </c>
      <c r="F41" s="51" t="s">
        <v>139</v>
      </c>
      <c r="G41" s="70"/>
      <c r="H41" s="71"/>
      <c r="I41" s="70"/>
      <c r="J41" s="78"/>
      <c r="K41" s="71"/>
    </row>
    <row r="42" spans="1:12" ht="27.6" x14ac:dyDescent="0.3">
      <c r="A42" s="57" t="s">
        <v>208</v>
      </c>
      <c r="B42" s="36" t="s">
        <v>140</v>
      </c>
      <c r="C42" s="36" t="s">
        <v>141</v>
      </c>
      <c r="D42" s="36" t="s">
        <v>142</v>
      </c>
      <c r="E42" s="22" t="s">
        <v>143</v>
      </c>
      <c r="F42" s="51" t="s">
        <v>29</v>
      </c>
      <c r="G42" s="41">
        <v>4000</v>
      </c>
      <c r="H42" s="42">
        <v>5000</v>
      </c>
      <c r="I42" s="43">
        <f>H42</f>
        <v>5000</v>
      </c>
      <c r="J42" s="35">
        <v>0</v>
      </c>
      <c r="K42" s="44">
        <f>I42-J42</f>
        <v>5000</v>
      </c>
    </row>
    <row r="43" spans="1:12" ht="41.4" x14ac:dyDescent="0.3">
      <c r="A43" s="68" t="s">
        <v>209</v>
      </c>
      <c r="B43" s="69" t="s">
        <v>144</v>
      </c>
      <c r="C43" s="36" t="s">
        <v>145</v>
      </c>
      <c r="D43" s="36" t="s">
        <v>146</v>
      </c>
      <c r="E43" s="22" t="s">
        <v>147</v>
      </c>
      <c r="F43" s="51" t="s">
        <v>148</v>
      </c>
      <c r="G43" s="70">
        <v>17450</v>
      </c>
      <c r="H43" s="71">
        <v>21812.5</v>
      </c>
      <c r="I43" s="70">
        <f>H43</f>
        <v>21812.5</v>
      </c>
      <c r="J43" s="78">
        <v>21812.5</v>
      </c>
      <c r="K43" s="71">
        <f>I43-J43</f>
        <v>0</v>
      </c>
    </row>
    <row r="44" spans="1:12" ht="41.4" x14ac:dyDescent="0.3">
      <c r="A44" s="68"/>
      <c r="B44" s="69"/>
      <c r="C44" s="36" t="s">
        <v>149</v>
      </c>
      <c r="D44" s="36" t="s">
        <v>150</v>
      </c>
      <c r="E44" s="22" t="s">
        <v>151</v>
      </c>
      <c r="F44" s="51" t="s">
        <v>152</v>
      </c>
      <c r="G44" s="70"/>
      <c r="H44" s="71"/>
      <c r="I44" s="70"/>
      <c r="J44" s="78"/>
      <c r="K44" s="71"/>
    </row>
    <row r="45" spans="1:12" ht="41.4" x14ac:dyDescent="0.3">
      <c r="A45" s="57" t="s">
        <v>210</v>
      </c>
      <c r="B45" s="36" t="s">
        <v>153</v>
      </c>
      <c r="C45" s="36" t="s">
        <v>154</v>
      </c>
      <c r="D45" s="36" t="s">
        <v>155</v>
      </c>
      <c r="E45" s="22" t="s">
        <v>156</v>
      </c>
      <c r="F45" s="51" t="s">
        <v>29</v>
      </c>
      <c r="G45" s="41">
        <v>8000</v>
      </c>
      <c r="H45" s="42">
        <v>10000</v>
      </c>
      <c r="I45" s="43">
        <f t="shared" ref="I45:I55" si="4">H45</f>
        <v>10000</v>
      </c>
      <c r="J45" s="35">
        <v>5712.5</v>
      </c>
      <c r="K45" s="44">
        <f t="shared" ref="K45:K55" si="5">I45-J45</f>
        <v>4287.5</v>
      </c>
    </row>
    <row r="46" spans="1:12" ht="27.6" x14ac:dyDescent="0.3">
      <c r="A46" s="57" t="s">
        <v>211</v>
      </c>
      <c r="B46" s="36" t="s">
        <v>157</v>
      </c>
      <c r="C46" s="36" t="s">
        <v>158</v>
      </c>
      <c r="D46" s="36" t="s">
        <v>159</v>
      </c>
      <c r="E46" s="22" t="s">
        <v>160</v>
      </c>
      <c r="F46" s="51" t="s">
        <v>29</v>
      </c>
      <c r="G46" s="41">
        <v>1435</v>
      </c>
      <c r="H46" s="42">
        <v>1435</v>
      </c>
      <c r="I46" s="43">
        <f t="shared" si="4"/>
        <v>1435</v>
      </c>
      <c r="J46" s="35">
        <v>1435</v>
      </c>
      <c r="K46" s="44">
        <f t="shared" si="5"/>
        <v>0</v>
      </c>
    </row>
    <row r="47" spans="1:12" ht="41.4" x14ac:dyDescent="0.3">
      <c r="A47" s="57" t="s">
        <v>212</v>
      </c>
      <c r="B47" s="36" t="s">
        <v>161</v>
      </c>
      <c r="C47" s="36" t="s">
        <v>162</v>
      </c>
      <c r="D47" s="36" t="s">
        <v>163</v>
      </c>
      <c r="E47" s="22" t="s">
        <v>164</v>
      </c>
      <c r="F47" s="51" t="s">
        <v>29</v>
      </c>
      <c r="G47" s="41">
        <v>12327</v>
      </c>
      <c r="H47" s="42">
        <v>15408.75</v>
      </c>
      <c r="I47" s="43">
        <f t="shared" si="4"/>
        <v>15408.75</v>
      </c>
      <c r="J47" s="35">
        <v>15408.75</v>
      </c>
      <c r="K47" s="44">
        <f t="shared" si="5"/>
        <v>0</v>
      </c>
    </row>
    <row r="48" spans="1:12" ht="41.4" x14ac:dyDescent="0.3">
      <c r="A48" s="57" t="s">
        <v>213</v>
      </c>
      <c r="B48" s="37" t="s">
        <v>165</v>
      </c>
      <c r="C48" s="37" t="s">
        <v>166</v>
      </c>
      <c r="D48" s="36" t="s">
        <v>167</v>
      </c>
      <c r="E48" s="22" t="s">
        <v>168</v>
      </c>
      <c r="F48" s="56" t="s">
        <v>29</v>
      </c>
      <c r="G48" s="43">
        <v>79800</v>
      </c>
      <c r="H48" s="44">
        <v>99750</v>
      </c>
      <c r="I48" s="43">
        <f t="shared" si="4"/>
        <v>99750</v>
      </c>
      <c r="J48" s="35">
        <v>99750</v>
      </c>
      <c r="K48" s="44">
        <f t="shared" si="5"/>
        <v>0</v>
      </c>
    </row>
    <row r="49" spans="1:11" ht="27.6" x14ac:dyDescent="0.3">
      <c r="A49" s="57" t="s">
        <v>214</v>
      </c>
      <c r="B49" s="36" t="s">
        <v>104</v>
      </c>
      <c r="C49" s="36" t="s">
        <v>169</v>
      </c>
      <c r="D49" s="36" t="s">
        <v>170</v>
      </c>
      <c r="E49" s="22" t="s">
        <v>171</v>
      </c>
      <c r="F49" s="51" t="s">
        <v>29</v>
      </c>
      <c r="G49" s="41">
        <v>21800</v>
      </c>
      <c r="H49" s="42">
        <v>27250</v>
      </c>
      <c r="I49" s="43">
        <f t="shared" si="4"/>
        <v>27250</v>
      </c>
      <c r="J49" s="35">
        <v>27250</v>
      </c>
      <c r="K49" s="44">
        <f t="shared" si="5"/>
        <v>0</v>
      </c>
    </row>
    <row r="50" spans="1:11" ht="27.6" x14ac:dyDescent="0.3">
      <c r="A50" s="57" t="s">
        <v>215</v>
      </c>
      <c r="B50" s="37" t="s">
        <v>77</v>
      </c>
      <c r="C50" s="37" t="s">
        <v>172</v>
      </c>
      <c r="D50" s="36" t="s">
        <v>173</v>
      </c>
      <c r="E50" s="22" t="s">
        <v>98</v>
      </c>
      <c r="F50" s="56" t="s">
        <v>29</v>
      </c>
      <c r="G50" s="43">
        <v>11800</v>
      </c>
      <c r="H50" s="44">
        <v>14750</v>
      </c>
      <c r="I50" s="43">
        <f t="shared" si="4"/>
        <v>14750</v>
      </c>
      <c r="J50" s="35">
        <v>14750</v>
      </c>
      <c r="K50" s="44">
        <f t="shared" si="5"/>
        <v>0</v>
      </c>
    </row>
    <row r="51" spans="1:11" ht="27.6" x14ac:dyDescent="0.3">
      <c r="A51" s="57" t="s">
        <v>216</v>
      </c>
      <c r="B51" s="36" t="s">
        <v>153</v>
      </c>
      <c r="C51" s="36" t="s">
        <v>174</v>
      </c>
      <c r="D51" s="36" t="s">
        <v>175</v>
      </c>
      <c r="E51" s="22" t="s">
        <v>143</v>
      </c>
      <c r="F51" s="51" t="s">
        <v>29</v>
      </c>
      <c r="G51" s="41">
        <v>6600</v>
      </c>
      <c r="H51" s="42">
        <v>8250</v>
      </c>
      <c r="I51" s="43">
        <f t="shared" si="4"/>
        <v>8250</v>
      </c>
      <c r="J51" s="35">
        <v>8250</v>
      </c>
      <c r="K51" s="44">
        <f t="shared" si="5"/>
        <v>0</v>
      </c>
    </row>
    <row r="52" spans="1:11" ht="41.4" x14ac:dyDescent="0.3">
      <c r="A52" s="57" t="s">
        <v>59</v>
      </c>
      <c r="B52" s="36" t="s">
        <v>50</v>
      </c>
      <c r="C52" s="36" t="s">
        <v>176</v>
      </c>
      <c r="D52" s="36" t="s">
        <v>177</v>
      </c>
      <c r="E52" s="22" t="s">
        <v>119</v>
      </c>
      <c r="F52" s="51" t="s">
        <v>29</v>
      </c>
      <c r="G52" s="41">
        <v>1980</v>
      </c>
      <c r="H52" s="42">
        <v>2475</v>
      </c>
      <c r="I52" s="43">
        <f t="shared" si="4"/>
        <v>2475</v>
      </c>
      <c r="J52" s="35">
        <v>2475</v>
      </c>
      <c r="K52" s="44">
        <f t="shared" si="5"/>
        <v>0</v>
      </c>
    </row>
    <row r="53" spans="1:11" ht="27.6" x14ac:dyDescent="0.3">
      <c r="A53" s="57" t="s">
        <v>178</v>
      </c>
      <c r="B53" s="37" t="s">
        <v>179</v>
      </c>
      <c r="C53" s="37" t="s">
        <v>180</v>
      </c>
      <c r="D53" s="36" t="s">
        <v>181</v>
      </c>
      <c r="E53" s="22" t="s">
        <v>182</v>
      </c>
      <c r="F53" s="56" t="s">
        <v>29</v>
      </c>
      <c r="G53" s="43">
        <v>1075</v>
      </c>
      <c r="H53" s="44">
        <v>1343.75</v>
      </c>
      <c r="I53" s="43">
        <f t="shared" si="4"/>
        <v>1343.75</v>
      </c>
      <c r="J53" s="35">
        <v>1343.75</v>
      </c>
      <c r="K53" s="44">
        <f t="shared" si="5"/>
        <v>0</v>
      </c>
    </row>
    <row r="54" spans="1:11" ht="27.6" x14ac:dyDescent="0.3">
      <c r="A54" s="57" t="s">
        <v>67</v>
      </c>
      <c r="B54" s="36" t="s">
        <v>183</v>
      </c>
      <c r="C54" s="36" t="s">
        <v>184</v>
      </c>
      <c r="D54" s="36" t="s">
        <v>185</v>
      </c>
      <c r="E54" s="22" t="s">
        <v>186</v>
      </c>
      <c r="F54" s="51" t="s">
        <v>29</v>
      </c>
      <c r="G54" s="41">
        <v>14390</v>
      </c>
      <c r="H54" s="42">
        <v>17987.5</v>
      </c>
      <c r="I54" s="43">
        <f t="shared" si="4"/>
        <v>17987.5</v>
      </c>
      <c r="J54" s="35">
        <v>0</v>
      </c>
      <c r="K54" s="44">
        <f t="shared" si="5"/>
        <v>17987.5</v>
      </c>
    </row>
    <row r="55" spans="1:11" ht="28.2" thickBot="1" x14ac:dyDescent="0.35">
      <c r="A55" s="57" t="s">
        <v>72</v>
      </c>
      <c r="B55" s="36" t="s">
        <v>187</v>
      </c>
      <c r="C55" s="36" t="s">
        <v>188</v>
      </c>
      <c r="D55" s="36" t="s">
        <v>189</v>
      </c>
      <c r="E55" s="22" t="s">
        <v>186</v>
      </c>
      <c r="F55" s="51" t="s">
        <v>190</v>
      </c>
      <c r="G55" s="41">
        <v>7000</v>
      </c>
      <c r="H55" s="42">
        <v>8750</v>
      </c>
      <c r="I55" s="43">
        <f t="shared" si="4"/>
        <v>8750</v>
      </c>
      <c r="J55" s="35">
        <v>0</v>
      </c>
      <c r="K55" s="44">
        <f t="shared" si="5"/>
        <v>8750</v>
      </c>
    </row>
    <row r="56" spans="1:11" ht="15" thickBot="1" x14ac:dyDescent="0.35">
      <c r="A56" s="76" t="s">
        <v>221</v>
      </c>
      <c r="B56" s="77"/>
      <c r="C56" s="77"/>
      <c r="D56" s="77"/>
      <c r="E56" s="12"/>
      <c r="F56" s="58"/>
      <c r="G56" s="45">
        <f>SUM(G11:G55)</f>
        <v>16195463.84</v>
      </c>
      <c r="H56" s="32">
        <f>SUM(H11:H55)</f>
        <v>20237810.809999999</v>
      </c>
      <c r="I56" s="45">
        <f t="shared" ref="I56:K56" si="6">SUM(I11:I55)</f>
        <v>20232411.260000002</v>
      </c>
      <c r="J56" s="13">
        <f t="shared" si="6"/>
        <v>13432227.92</v>
      </c>
      <c r="K56" s="32">
        <f>SUM(K11:K55)</f>
        <v>6800183.3400000008</v>
      </c>
    </row>
    <row r="59" spans="1:11" x14ac:dyDescent="0.3">
      <c r="K59" s="14"/>
    </row>
    <row r="60" spans="1:11" x14ac:dyDescent="0.3">
      <c r="I60" s="64" t="s">
        <v>226</v>
      </c>
      <c r="J60" s="64"/>
    </row>
    <row r="61" spans="1:11" x14ac:dyDescent="0.3">
      <c r="I61" s="64" t="s">
        <v>227</v>
      </c>
      <c r="J61" s="64"/>
    </row>
  </sheetData>
  <mergeCells count="43">
    <mergeCell ref="A56:D56"/>
    <mergeCell ref="K40:K41"/>
    <mergeCell ref="A43:A44"/>
    <mergeCell ref="B43:B44"/>
    <mergeCell ref="G43:G44"/>
    <mergeCell ref="H43:H44"/>
    <mergeCell ref="I43:I44"/>
    <mergeCell ref="J43:J44"/>
    <mergeCell ref="K43:K44"/>
    <mergeCell ref="A40:A41"/>
    <mergeCell ref="B40:B41"/>
    <mergeCell ref="G40:G41"/>
    <mergeCell ref="H40:H41"/>
    <mergeCell ref="I40:I41"/>
    <mergeCell ref="J40:J41"/>
    <mergeCell ref="K27:K28"/>
    <mergeCell ref="A22:A23"/>
    <mergeCell ref="B22:B23"/>
    <mergeCell ref="D22:D23"/>
    <mergeCell ref="G22:G23"/>
    <mergeCell ref="H22:H23"/>
    <mergeCell ref="I22:I23"/>
    <mergeCell ref="D27:D28"/>
    <mergeCell ref="G27:G28"/>
    <mergeCell ref="H27:H28"/>
    <mergeCell ref="I27:I28"/>
    <mergeCell ref="J27:J28"/>
    <mergeCell ref="A7:K7"/>
    <mergeCell ref="I60:J60"/>
    <mergeCell ref="I61:J61"/>
    <mergeCell ref="G9:H9"/>
    <mergeCell ref="I9:K9"/>
    <mergeCell ref="A15:A17"/>
    <mergeCell ref="B15:B17"/>
    <mergeCell ref="G15:G17"/>
    <mergeCell ref="H15:H17"/>
    <mergeCell ref="I15:I17"/>
    <mergeCell ref="J15:J17"/>
    <mergeCell ref="K15:K17"/>
    <mergeCell ref="J22:J23"/>
    <mergeCell ref="K22:K23"/>
    <mergeCell ref="A27:A28"/>
    <mergeCell ref="B27:B28"/>
  </mergeCells>
  <pageMargins left="0.7" right="0.7" top="0.75" bottom="0.75" header="0.3" footer="0.3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 Keleminec</dc:creator>
  <cp:lastModifiedBy>Spomenka Sakač</cp:lastModifiedBy>
  <cp:lastPrinted>2026-02-06T08:54:27Z</cp:lastPrinted>
  <dcterms:created xsi:type="dcterms:W3CDTF">2026-01-22T06:50:23Z</dcterms:created>
  <dcterms:modified xsi:type="dcterms:W3CDTF">2026-02-06T12:07:36Z</dcterms:modified>
</cp:coreProperties>
</file>