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kac\Documents\Spomenka\Financijski plan za 2025. godinu\1. Izmjene i dopune Financijskog plana\Upravno vijeće\"/>
    </mc:Choice>
  </mc:AlternateContent>
  <bookViews>
    <workbookView xWindow="0" yWindow="0" windowWidth="24012" windowHeight="11496"/>
  </bookViews>
  <sheets>
    <sheet name="Sažetak rač. P i R" sheetId="9" r:id="rId1"/>
    <sheet name="P-R ekonom. klas." sheetId="1" r:id="rId2"/>
    <sheet name="P-R prema izvorima" sheetId="4" r:id="rId3"/>
    <sheet name="R - funkc. klas." sheetId="3" r:id="rId4"/>
    <sheet name="Rač. financ. - ek. klas." sheetId="5" r:id="rId5"/>
    <sheet name="rač. financ.- izvori" sheetId="6" r:id="rId6"/>
    <sheet name="Posebni dio" sheetId="10" r:id="rId7"/>
  </sheets>
  <calcPr calcId="152511"/>
</workbook>
</file>

<file path=xl/calcChain.xml><?xml version="1.0" encoding="utf-8"?>
<calcChain xmlns="http://schemas.openxmlformats.org/spreadsheetml/2006/main">
  <c r="D38" i="9" l="1"/>
  <c r="C31" i="9"/>
  <c r="C43" i="9" l="1"/>
  <c r="B46" i="9"/>
  <c r="C46" i="9" s="1"/>
  <c r="C44" i="9"/>
  <c r="C37" i="9"/>
  <c r="C36" i="9"/>
  <c r="C30" i="9" l="1"/>
  <c r="E7" i="6" l="1"/>
  <c r="D7" i="6"/>
  <c r="C7" i="6"/>
  <c r="E4" i="6"/>
  <c r="D4" i="6"/>
  <c r="C4" i="6"/>
  <c r="F4" i="3"/>
  <c r="E4" i="3"/>
  <c r="D4" i="3"/>
  <c r="C4" i="3"/>
  <c r="E22" i="4"/>
  <c r="D22" i="4"/>
  <c r="C22" i="4"/>
  <c r="E4" i="4"/>
  <c r="D4" i="4"/>
  <c r="C4" i="4"/>
  <c r="E16" i="1"/>
  <c r="D16" i="1"/>
  <c r="C16" i="1"/>
  <c r="E5" i="1"/>
  <c r="D5" i="1"/>
  <c r="C5" i="1"/>
  <c r="D20" i="9"/>
  <c r="C20" i="9"/>
  <c r="B20" i="9"/>
  <c r="D18" i="9"/>
  <c r="C18" i="9"/>
  <c r="B18" i="9"/>
</calcChain>
</file>

<file path=xl/sharedStrings.xml><?xml version="1.0" encoding="utf-8"?>
<sst xmlns="http://schemas.openxmlformats.org/spreadsheetml/2006/main" count="336" uniqueCount="144">
  <si>
    <t>Indeks % 4 (3/1)</t>
  </si>
  <si>
    <t>6 Prihodi poslovanja</t>
  </si>
  <si>
    <t>3 Rashodi poslovanja</t>
  </si>
  <si>
    <t>4 Rashodi za nabavu nefinancijske imovine</t>
  </si>
  <si>
    <t>5 Izdaci za financijsku imovinu i otplate zajmova</t>
  </si>
  <si>
    <t>8 Primici od financijske imovine i zaduživanja</t>
  </si>
  <si>
    <t>B. RAČUN FINANCIRANJA</t>
  </si>
  <si>
    <t>Razlika - višak/manjak</t>
  </si>
  <si>
    <t>A) SAŽETAK RAČUNA PRIHODA I RASHODA</t>
  </si>
  <si>
    <t>Razred i naziv</t>
  </si>
  <si>
    <t>Povećanje/ smanjenje</t>
  </si>
  <si>
    <t>PRIHODI UKUPNO</t>
  </si>
  <si>
    <t>RASHODI UKUPNO</t>
  </si>
  <si>
    <t>B) SAŽETAK RAČUNA FINANCIRANJA</t>
  </si>
  <si>
    <t>A RAČUN PRIHODA I RASHODA</t>
  </si>
  <si>
    <t>A1. PRIHODI I RASHODI PREMA EKONOMSKOJ KLASIFIKACIJI</t>
  </si>
  <si>
    <t>Razred/ skupina</t>
  </si>
  <si>
    <t>Naziv</t>
  </si>
  <si>
    <t>Plan                (2025.)</t>
  </si>
  <si>
    <t>Povećanje / smanjenje</t>
  </si>
  <si>
    <t xml:space="preserve">Novi plan (2025.) </t>
  </si>
  <si>
    <t>UKUPNO PRIHODI</t>
  </si>
  <si>
    <t>Prihodi poslovanja</t>
  </si>
  <si>
    <t>Pomoći iz inozemstva i od subjekata unutar općeg proračuna</t>
  </si>
  <si>
    <t>Prihodi od imovine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</si>
  <si>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</si>
  <si>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</si>
  <si>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>Prihodi iz nadležnog proračuna i od HZZO-a temeljem ugovornih obveza</t>
  </si>
  <si>
    <t>Kazne, upravne mjere i ostali prihodi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</si>
  <si>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</si>
  <si>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</si>
  <si>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</si>
  <si>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</si>
  <si>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</si>
  <si>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</si>
  <si>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nefinancijske imovine</t>
  </si>
  <si>
    <t>Rashodi za nabavu neproizvedene dugotrajne imovine</t>
  </si>
  <si>
    <t>Rashodi za nabavu proizvedene dugotrajne imovine</t>
  </si>
  <si>
    <t>Rashodi za dodatna ulaganja na nefinancijskoj imovini</t>
  </si>
  <si>
    <t>UKUPNO RASHODI</t>
  </si>
  <si>
    <t>A2. PRIHODI I RASHODI PREMA IZVORIMA FINANCIRANJA</t>
  </si>
  <si>
    <t>OPĆI PRIHODI I PRIMICI</t>
  </si>
  <si>
    <t>Opći prihodi i primici</t>
  </si>
  <si>
    <t>VLASTITI PRIHODI</t>
  </si>
  <si>
    <t>Vlastiti prihodi</t>
  </si>
  <si>
    <t>PRIHODI ZA POSEBNE NAMJENE</t>
  </si>
  <si>
    <t>Ostali prihodi za posebne namjene</t>
  </si>
  <si>
    <t>Decentralizirana sredstva</t>
  </si>
  <si>
    <t>POMOĆI</t>
  </si>
  <si>
    <t>Pomoći EU</t>
  </si>
  <si>
    <t>Ostale pomoći</t>
  </si>
  <si>
    <t>DONACIJE</t>
  </si>
  <si>
    <t>Donacije</t>
  </si>
  <si>
    <t>PRIHODI OD NEFINANCIJSKE IMOVINE I NADOKNADE ŠTETA S OSNOVA OSIGURANJA</t>
  </si>
  <si>
    <t>Prihodi od nefinancijske imovine</t>
  </si>
  <si>
    <t>NAMJENSKI PRIMICI OD ZADUŽIVANJA</t>
  </si>
  <si>
    <t>Namjenski primici od zaduživanja</t>
  </si>
  <si>
    <t>A3. RASHODI PREMA FUNKCIJSKOJ KLASIFIKACIJI</t>
  </si>
  <si>
    <t>07</t>
  </si>
  <si>
    <t>073</t>
  </si>
  <si>
    <t>076</t>
  </si>
  <si>
    <t>SVEUKUPNO</t>
  </si>
  <si>
    <t>072</t>
  </si>
  <si>
    <t>Službe za vanjske pacijente</t>
  </si>
  <si>
    <t>Bolničke službe</t>
  </si>
  <si>
    <t>Poslovi i usluge zdravstva koji nisu drugdje svrstani</t>
  </si>
  <si>
    <t>Zdravstvo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</si>
  <si>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</si>
  <si>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</si>
  <si>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</si>
  <si>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</si>
  <si>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</si>
  <si>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</si>
  <si>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>UKUPNO PRIMICI</t>
  </si>
  <si>
    <t>UKUPNO IZDACI</t>
  </si>
  <si>
    <t>II. POSEBNI DIO</t>
  </si>
  <si>
    <t>Šifra</t>
  </si>
  <si>
    <t xml:space="preserve">Povećanje/ smanjenje </t>
  </si>
  <si>
    <t>Plan              (2025.)</t>
  </si>
  <si>
    <t>Novi plan         (2025.)</t>
  </si>
  <si>
    <t>Razdjel: 016</t>
  </si>
  <si>
    <t>Glava: 01602</t>
  </si>
  <si>
    <t>Izvor: 1</t>
  </si>
  <si>
    <t>Izvor: 3</t>
  </si>
  <si>
    <t>Izvor: 4</t>
  </si>
  <si>
    <t>Izvor: 5</t>
  </si>
  <si>
    <t>Izvor: 6</t>
  </si>
  <si>
    <t>Izvor: 7</t>
  </si>
  <si>
    <t>Izvor: 8</t>
  </si>
  <si>
    <t>K114018</t>
  </si>
  <si>
    <t>Izvor: 11</t>
  </si>
  <si>
    <t>Izvor: 31</t>
  </si>
  <si>
    <t>Izvor: 51</t>
  </si>
  <si>
    <t>Izvor: 81</t>
  </si>
  <si>
    <t>UPRAVNI ODJEL ZA ZDRAVSTVO, SOCIJALNU SKRB, CIVILNO DRUŠTVO I HRVATSKE BRANITELJE</t>
  </si>
  <si>
    <t>ZDRAVSTVENA ZAŠTITA</t>
  </si>
  <si>
    <t>Program: 1290</t>
  </si>
  <si>
    <t>A129008</t>
  </si>
  <si>
    <t>Program: 1320</t>
  </si>
  <si>
    <t>A132001</t>
  </si>
  <si>
    <t>Izvor: 43</t>
  </si>
  <si>
    <t>Izvor: 52</t>
  </si>
  <si>
    <t>Izvor: 61</t>
  </si>
  <si>
    <t>K132001</t>
  </si>
  <si>
    <t>Izvor: 44</t>
  </si>
  <si>
    <t>Izvor: 71</t>
  </si>
  <si>
    <t>K132002</t>
  </si>
  <si>
    <t>T132001</t>
  </si>
  <si>
    <t>T132002</t>
  </si>
  <si>
    <t>Prihodi za posebne namjene</t>
  </si>
  <si>
    <t>Pomoći</t>
  </si>
  <si>
    <t>Prihodi od nefinancijske imovine i nadoknade šteta s osnova osiguranja</t>
  </si>
  <si>
    <t>PROGRAMI EUROPSKIH POSLOVA</t>
  </si>
  <si>
    <t>Unaprjeđenje kvalitete smještaja i sadržaja hotela Minerva</t>
  </si>
  <si>
    <t>Program:1140</t>
  </si>
  <si>
    <t>Otplata kredita</t>
  </si>
  <si>
    <t>Investicijsko i tekuće održavanje objekata i opreme</t>
  </si>
  <si>
    <t>Informatizacija</t>
  </si>
  <si>
    <t>Investicijsko ulaganje-izgradnja objekata, nabava opreme</t>
  </si>
  <si>
    <t>Redovna djelatnost ustanova u zdravstvu</t>
  </si>
  <si>
    <t>JAVNE USTANOVE U ZDRAVSTVU</t>
  </si>
  <si>
    <t>Nabava opreme i dodatna ulaganja u zdravstvene objekte</t>
  </si>
  <si>
    <t>PROGRAMI U ZDRAVSTVENOJ ZAŠTITI IZNAD ZAKONSKOG STANDARDA</t>
  </si>
  <si>
    <t>SPECIJALNA BOLNICA ZA MEDICINSKU REHABILITACIJU</t>
  </si>
  <si>
    <t>VARAŽDINSKE TOPLICE</t>
  </si>
  <si>
    <t>Upravno vijeće</t>
  </si>
  <si>
    <t>Broj: 01-1008/2-2025.</t>
  </si>
  <si>
    <t>Datum: 30.09.2025.</t>
  </si>
  <si>
    <t>Prijedlog I Izmjena i dopuna Financijskog plana Specijalne bolnice za medicinsku rehabilitaciju Varaždinske Toplice za 2025. godinu</t>
  </si>
  <si>
    <t>Predsjednik upravnog vijeća:</t>
  </si>
  <si>
    <t>mr. sc. Alen Runac</t>
  </si>
  <si>
    <t>I. OPĆI DIO</t>
  </si>
  <si>
    <t>Temeljem odredbi čl. 46. Zakona o proračunu (NN br. 144/21), čl. 40.-44. Pravilnika o planiranju u sustavu proračuna (NN br. 1/24.) te članka 16. Statuta Specijalne bolnice za medicinsku rehabilitaciju Varaždinske Toplice, Upravno vijeće na 21. sjednici održanoj dana 30.09.2025. godine donosi:</t>
  </si>
  <si>
    <t>Plan 2025.</t>
  </si>
  <si>
    <t>Novi plan 2025.</t>
  </si>
  <si>
    <t>NETO FINANCIRANJE</t>
  </si>
  <si>
    <t>VIŠAK / MANJAK + NETO FINANCIRANJE</t>
  </si>
  <si>
    <t>C) PRENESENI VIŠAK ILI PRENESENI MANJAK</t>
  </si>
  <si>
    <t>PRIJENOS VIŠKA / MANJKA IZ PRETHODNE(IH)GODINE</t>
  </si>
  <si>
    <t>PRIJENOS VIŠKA / MANJKA U SLIJEDEĆE RAZDOBLJE</t>
  </si>
  <si>
    <t>VIŠAK / MANJAK + NETO FINANCIRANJE + PRIJENOS VIŠKA / MANJKA IZ PRETHODNE(IH) GODINE - PRIJENOS VIŠKA / MANJKA U SLIJEDEĆE RAZDOBLJE</t>
  </si>
  <si>
    <t>D) VIŠEGODIŠNJI PLAN URAVNOTEŽENJA</t>
  </si>
  <si>
    <t>VIŠAK / MANJAK IZ PRETHODNE(IH) GODINE KOJI ĆE SE RASPOREDITI / POKRITI</t>
  </si>
  <si>
    <t>VIŠAK / MANJAK TEKUĆE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</si>
</sst>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MS Sans Serif"/>
    </font>
    <font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Verdana"/>
      <family val="2"/>
      <charset val="238"/>
    </font>
    <font>
      <i/>
      <sz val="10"/>
      <color rgb="FF000000"/>
      <name val="Small Fonts"/>
    </font>
    <font>
      <i/>
      <sz val="10"/>
      <color rgb="FF000000"/>
      <name val="Verdana"/>
      <family val="2"/>
      <charset val="238"/>
    </font>
    <font>
      <b/>
      <i/>
      <sz val="10"/>
      <color rgb="FF00000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0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/>
    </xf>
    <xf numFmtId="0" fontId="19" fillId="33" borderId="0" xfId="0" applyFont="1" applyFill="1" applyAlignment="1">
      <alignment horizontal="left" indent="1"/>
    </xf>
    <xf numFmtId="0" fontId="21" fillId="33" borderId="11" xfId="0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3" fillId="33" borderId="11" xfId="0" applyFont="1" applyFill="1" applyBorder="1" applyAlignment="1">
      <alignment horizontal="right" wrapText="1" indent="1"/>
    </xf>
    <xf numFmtId="4" fontId="23" fillId="33" borderId="11" xfId="0" applyNumberFormat="1" applyFont="1" applyFill="1" applyBorder="1" applyAlignment="1">
      <alignment horizontal="right" wrapText="1" indent="1"/>
    </xf>
    <xf numFmtId="0" fontId="23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1"/>
    </xf>
    <xf numFmtId="0" fontId="19" fillId="34" borderId="0" xfId="0" applyFont="1" applyFill="1" applyAlignment="1">
      <alignment horizontal="left" indent="1"/>
    </xf>
    <xf numFmtId="0" fontId="21" fillId="34" borderId="11" xfId="0" applyFont="1" applyFill="1" applyBorder="1" applyAlignment="1">
      <alignment horizontal="right" wrapText="1" indent="1"/>
    </xf>
    <xf numFmtId="4" fontId="18" fillId="0" borderId="0" xfId="0" applyNumberFormat="1" applyFont="1" applyAlignment="1">
      <alignment horizontal="left" inden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right" wrapText="1" indent="1"/>
    </xf>
    <xf numFmtId="0" fontId="19" fillId="35" borderId="0" xfId="0" applyFont="1" applyFill="1" applyAlignment="1">
      <alignment horizontal="left" inden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/>
    </xf>
    <xf numFmtId="0" fontId="19" fillId="33" borderId="0" xfId="0" applyFont="1" applyFill="1" applyBorder="1" applyAlignment="1">
      <alignment horizontal="center"/>
    </xf>
    <xf numFmtId="0" fontId="23" fillId="33" borderId="0" xfId="0" applyFont="1" applyFill="1" applyBorder="1" applyAlignment="1">
      <alignment horizontal="left" wrapText="1" indent="2"/>
    </xf>
    <xf numFmtId="4" fontId="21" fillId="33" borderId="0" xfId="0" applyNumberFormat="1" applyFont="1" applyFill="1" applyBorder="1" applyAlignment="1">
      <alignment horizontal="right" wrapText="1" indent="1"/>
    </xf>
    <xf numFmtId="0" fontId="20" fillId="0" borderId="27" xfId="0" applyFont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/>
    </xf>
    <xf numFmtId="0" fontId="19" fillId="33" borderId="26" xfId="0" applyFont="1" applyFill="1" applyBorder="1" applyAlignment="1">
      <alignment horizontal="center" vertical="center"/>
    </xf>
    <xf numFmtId="4" fontId="23" fillId="33" borderId="11" xfId="0" applyNumberFormat="1" applyFont="1" applyFill="1" applyBorder="1" applyAlignment="1">
      <alignment vertical="center" wrapText="1"/>
    </xf>
    <xf numFmtId="4" fontId="21" fillId="33" borderId="11" xfId="0" applyNumberFormat="1" applyFont="1" applyFill="1" applyBorder="1" applyAlignment="1">
      <alignment vertical="center" wrapText="1"/>
    </xf>
    <xf numFmtId="4" fontId="23" fillId="33" borderId="11" xfId="0" applyNumberFormat="1" applyFont="1" applyFill="1" applyBorder="1" applyAlignment="1">
      <alignment horizontal="right" vertical="center" wrapText="1"/>
    </xf>
    <xf numFmtId="4" fontId="21" fillId="33" borderId="11" xfId="0" applyNumberFormat="1" applyFont="1" applyFill="1" applyBorder="1" applyAlignment="1">
      <alignment horizontal="right" vertical="center" wrapText="1"/>
    </xf>
    <xf numFmtId="4" fontId="21" fillId="35" borderId="15" xfId="0" applyNumberFormat="1" applyFont="1" applyFill="1" applyBorder="1" applyAlignment="1">
      <alignment horizontal="right" vertical="center" wrapText="1"/>
    </xf>
    <xf numFmtId="4" fontId="23" fillId="33" borderId="19" xfId="0" applyNumberFormat="1" applyFont="1" applyFill="1" applyBorder="1" applyAlignment="1">
      <alignment horizontal="right" vertical="center" wrapText="1"/>
    </xf>
    <xf numFmtId="4" fontId="23" fillId="33" borderId="13" xfId="0" applyNumberFormat="1" applyFont="1" applyFill="1" applyBorder="1" applyAlignment="1">
      <alignment horizontal="right" vertical="center" wrapText="1"/>
    </xf>
    <xf numFmtId="4" fontId="21" fillId="33" borderId="15" xfId="0" applyNumberFormat="1" applyFont="1" applyFill="1" applyBorder="1" applyAlignment="1">
      <alignment horizontal="right" vertical="center" wrapText="1"/>
    </xf>
    <xf numFmtId="0" fontId="21" fillId="33" borderId="11" xfId="0" applyFont="1" applyFill="1" applyBorder="1" applyAlignment="1">
      <alignment horizontal="left" vertical="center" wrapText="1" indent="1"/>
    </xf>
    <xf numFmtId="0" fontId="21" fillId="33" borderId="15" xfId="0" applyFont="1" applyFill="1" applyBorder="1" applyAlignment="1">
      <alignment horizontal="left" vertical="center" wrapText="1" indent="1"/>
    </xf>
    <xf numFmtId="0" fontId="21" fillId="33" borderId="15" xfId="0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left" vertical="center" wrapText="1"/>
    </xf>
    <xf numFmtId="4" fontId="21" fillId="33" borderId="15" xfId="0" applyNumberFormat="1" applyFont="1" applyFill="1" applyBorder="1" applyAlignment="1">
      <alignment vertical="center" wrapText="1"/>
    </xf>
    <xf numFmtId="0" fontId="20" fillId="37" borderId="16" xfId="0" applyFont="1" applyFill="1" applyBorder="1" applyAlignment="1">
      <alignment horizontal="center" vertical="center" wrapText="1"/>
    </xf>
    <xf numFmtId="0" fontId="21" fillId="37" borderId="13" xfId="0" applyFont="1" applyFill="1" applyBorder="1" applyAlignment="1">
      <alignment horizontal="left" vertical="center" wrapText="1"/>
    </xf>
    <xf numFmtId="4" fontId="21" fillId="37" borderId="15" xfId="0" applyNumberFormat="1" applyFont="1" applyFill="1" applyBorder="1" applyAlignment="1">
      <alignment horizontal="right" vertical="center" wrapText="1"/>
    </xf>
    <xf numFmtId="0" fontId="21" fillId="37" borderId="16" xfId="0" applyFont="1" applyFill="1" applyBorder="1" applyAlignment="1">
      <alignment horizontal="left" vertical="center" wrapText="1"/>
    </xf>
    <xf numFmtId="0" fontId="25" fillId="35" borderId="16" xfId="0" applyFont="1" applyFill="1" applyBorder="1" applyAlignment="1">
      <alignment horizontal="left" indent="1"/>
    </xf>
    <xf numFmtId="0" fontId="19" fillId="35" borderId="13" xfId="0" applyFont="1" applyFill="1" applyBorder="1" applyAlignment="1">
      <alignment horizontal="center"/>
    </xf>
    <xf numFmtId="4" fontId="23" fillId="35" borderId="11" xfId="0" applyNumberFormat="1" applyFont="1" applyFill="1" applyBorder="1" applyAlignment="1">
      <alignment horizontal="right" vertical="center" wrapText="1"/>
    </xf>
    <xf numFmtId="0" fontId="25" fillId="35" borderId="13" xfId="0" applyFont="1" applyFill="1" applyBorder="1" applyAlignment="1">
      <alignment horizontal="left" indent="1"/>
    </xf>
    <xf numFmtId="4" fontId="21" fillId="35" borderId="11" xfId="0" applyNumberFormat="1" applyFont="1" applyFill="1" applyBorder="1" applyAlignment="1">
      <alignment horizontal="right" vertical="center" wrapText="1"/>
    </xf>
    <xf numFmtId="0" fontId="25" fillId="35" borderId="13" xfId="0" applyFont="1" applyFill="1" applyBorder="1" applyAlignment="1">
      <alignment horizontal="left" vertical="center"/>
    </xf>
    <xf numFmtId="0" fontId="21" fillId="37" borderId="11" xfId="0" applyFont="1" applyFill="1" applyBorder="1" applyAlignment="1">
      <alignment horizontal="left" vertical="center" wrapText="1" indent="1"/>
    </xf>
    <xf numFmtId="4" fontId="21" fillId="37" borderId="11" xfId="0" applyNumberFormat="1" applyFont="1" applyFill="1" applyBorder="1" applyAlignment="1">
      <alignment horizontal="right" vertical="center" wrapText="1"/>
    </xf>
    <xf numFmtId="0" fontId="21" fillId="37" borderId="19" xfId="0" applyFont="1" applyFill="1" applyBorder="1" applyAlignment="1">
      <alignment horizontal="left" vertical="center" wrapText="1" indent="1"/>
    </xf>
    <xf numFmtId="4" fontId="21" fillId="37" borderId="19" xfId="0" applyNumberFormat="1" applyFont="1" applyFill="1" applyBorder="1" applyAlignment="1">
      <alignment horizontal="right" vertical="center" wrapText="1"/>
    </xf>
    <xf numFmtId="4" fontId="21" fillId="37" borderId="19" xfId="0" applyNumberFormat="1" applyFont="1" applyFill="1" applyBorder="1" applyAlignment="1">
      <alignment vertical="center" wrapText="1"/>
    </xf>
    <xf numFmtId="0" fontId="25" fillId="33" borderId="13" xfId="0" applyFont="1" applyFill="1" applyBorder="1" applyAlignment="1">
      <alignment horizontal="left" vertical="center" indent="1"/>
    </xf>
    <xf numFmtId="0" fontId="25" fillId="33" borderId="0" xfId="0" applyFont="1" applyFill="1" applyAlignment="1">
      <alignment horizontal="left" indent="1"/>
    </xf>
    <xf numFmtId="0" fontId="19" fillId="37" borderId="16" xfId="0" applyFont="1" applyFill="1" applyBorder="1" applyAlignment="1">
      <alignment horizontal="left" indent="1"/>
    </xf>
    <xf numFmtId="0" fontId="21" fillId="37" borderId="28" xfId="0" applyFont="1" applyFill="1" applyBorder="1" applyAlignment="1">
      <alignment horizontal="left" vertical="center" wrapText="1"/>
    </xf>
    <xf numFmtId="4" fontId="21" fillId="37" borderId="16" xfId="0" applyNumberFormat="1" applyFont="1" applyFill="1" applyBorder="1" applyAlignment="1">
      <alignment wrapText="1"/>
    </xf>
    <xf numFmtId="4" fontId="21" fillId="37" borderId="16" xfId="0" applyNumberFormat="1" applyFont="1" applyFill="1" applyBorder="1" applyAlignment="1">
      <alignment horizontal="right" vertical="center" wrapText="1"/>
    </xf>
    <xf numFmtId="0" fontId="19" fillId="33" borderId="0" xfId="0" applyFont="1" applyFill="1" applyBorder="1" applyAlignment="1">
      <alignment horizontal="center" vertical="center"/>
    </xf>
    <xf numFmtId="0" fontId="23" fillId="33" borderId="0" xfId="0" applyFont="1" applyFill="1" applyBorder="1" applyAlignment="1">
      <alignment horizontal="left" wrapText="1" indent="3"/>
    </xf>
    <xf numFmtId="4" fontId="23" fillId="33" borderId="0" xfId="0" applyNumberFormat="1" applyFont="1" applyFill="1" applyBorder="1" applyAlignment="1">
      <alignment wrapText="1"/>
    </xf>
    <xf numFmtId="0" fontId="23" fillId="33" borderId="0" xfId="0" applyFont="1" applyFill="1" applyBorder="1" applyAlignment="1">
      <alignment wrapText="1"/>
    </xf>
    <xf numFmtId="0" fontId="25" fillId="33" borderId="26" xfId="0" applyFont="1" applyFill="1" applyBorder="1" applyAlignment="1">
      <alignment horizontal="left" vertical="center" indent="1"/>
    </xf>
    <xf numFmtId="4" fontId="21" fillId="33" borderId="19" xfId="0" applyNumberFormat="1" applyFont="1" applyFill="1" applyBorder="1" applyAlignment="1">
      <alignment horizontal="right" vertical="center" wrapText="1"/>
    </xf>
    <xf numFmtId="0" fontId="23" fillId="33" borderId="11" xfId="0" applyFont="1" applyFill="1" applyBorder="1" applyAlignment="1">
      <alignment horizontal="left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49" fontId="27" fillId="33" borderId="13" xfId="0" applyNumberFormat="1" applyFont="1" applyFill="1" applyBorder="1" applyAlignment="1">
      <alignment horizontal="left" vertical="center" indent="1"/>
    </xf>
    <xf numFmtId="49" fontId="26" fillId="33" borderId="13" xfId="0" applyNumberFormat="1" applyFont="1" applyFill="1" applyBorder="1" applyAlignment="1">
      <alignment horizontal="center" vertical="center"/>
    </xf>
    <xf numFmtId="4" fontId="21" fillId="35" borderId="16" xfId="0" applyNumberFormat="1" applyFont="1" applyFill="1" applyBorder="1" applyAlignment="1">
      <alignment wrapText="1"/>
    </xf>
    <xf numFmtId="0" fontId="26" fillId="36" borderId="16" xfId="0" applyFont="1" applyFill="1" applyBorder="1" applyAlignment="1">
      <alignment horizontal="left" indent="1"/>
    </xf>
    <xf numFmtId="0" fontId="21" fillId="36" borderId="28" xfId="0" applyFont="1" applyFill="1" applyBorder="1" applyAlignment="1">
      <alignment horizontal="left" vertical="center" wrapText="1"/>
    </xf>
    <xf numFmtId="4" fontId="21" fillId="36" borderId="16" xfId="0" applyNumberFormat="1" applyFont="1" applyFill="1" applyBorder="1" applyAlignment="1">
      <alignment wrapText="1"/>
    </xf>
    <xf numFmtId="4" fontId="21" fillId="36" borderId="16" xfId="0" applyNumberFormat="1" applyFont="1" applyFill="1" applyBorder="1" applyAlignment="1">
      <alignment horizontal="right" vertical="center" wrapText="1"/>
    </xf>
    <xf numFmtId="4" fontId="21" fillId="36" borderId="16" xfId="0" applyNumberFormat="1" applyFont="1" applyFill="1" applyBorder="1" applyAlignment="1">
      <alignment vertical="center" wrapText="1"/>
    </xf>
    <xf numFmtId="0" fontId="21" fillId="33" borderId="19" xfId="0" applyFont="1" applyFill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left" wrapText="1"/>
    </xf>
    <xf numFmtId="0" fontId="21" fillId="35" borderId="15" xfId="0" applyFont="1" applyFill="1" applyBorder="1" applyAlignment="1">
      <alignment horizontal="left" vertical="center" wrapText="1"/>
    </xf>
    <xf numFmtId="0" fontId="23" fillId="33" borderId="19" xfId="0" applyFont="1" applyFill="1" applyBorder="1" applyAlignment="1">
      <alignment horizontal="left" vertical="center" wrapText="1"/>
    </xf>
    <xf numFmtId="0" fontId="23" fillId="35" borderId="11" xfId="0" applyFont="1" applyFill="1" applyBorder="1" applyAlignment="1">
      <alignment horizontal="left" vertical="center" wrapText="1"/>
    </xf>
    <xf numFmtId="0" fontId="21" fillId="35" borderId="11" xfId="0" applyFont="1" applyFill="1" applyBorder="1" applyAlignment="1">
      <alignment horizontal="left" vertical="center" wrapText="1"/>
    </xf>
    <xf numFmtId="0" fontId="25" fillId="35" borderId="0" xfId="0" applyFont="1" applyFill="1" applyAlignment="1">
      <alignment horizontal="left" indent="1"/>
    </xf>
    <xf numFmtId="0" fontId="25" fillId="35" borderId="16" xfId="0" applyFont="1" applyFill="1" applyBorder="1" applyAlignment="1">
      <alignment horizontal="left" vertical="center"/>
    </xf>
    <xf numFmtId="0" fontId="21" fillId="37" borderId="16" xfId="0" applyFont="1" applyFill="1" applyBorder="1" applyAlignment="1">
      <alignment horizontal="center" vertical="center" wrapText="1"/>
    </xf>
    <xf numFmtId="0" fontId="25" fillId="33" borderId="13" xfId="0" applyFont="1" applyFill="1" applyBorder="1" applyAlignment="1">
      <alignment horizontal="left" vertical="center"/>
    </xf>
    <xf numFmtId="0" fontId="25" fillId="37" borderId="13" xfId="0" applyFont="1" applyFill="1" applyBorder="1" applyAlignment="1">
      <alignment horizontal="left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left" vertical="center" wrapText="1"/>
    </xf>
    <xf numFmtId="4" fontId="30" fillId="33" borderId="11" xfId="0" applyNumberFormat="1" applyFont="1" applyFill="1" applyBorder="1" applyAlignment="1">
      <alignment vertical="center" wrapText="1"/>
    </xf>
    <xf numFmtId="0" fontId="31" fillId="33" borderId="0" xfId="0" applyFont="1" applyFill="1" applyAlignment="1">
      <alignment horizontal="left" indent="1"/>
    </xf>
    <xf numFmtId="0" fontId="19" fillId="0" borderId="0" xfId="0" applyFont="1" applyAlignment="1">
      <alignment horizontal="left" wrapText="1"/>
    </xf>
    <xf numFmtId="0" fontId="21" fillId="33" borderId="13" xfId="0" applyFont="1" applyFill="1" applyBorder="1" applyAlignment="1">
      <alignment horizontal="left" wrapText="1"/>
    </xf>
    <xf numFmtId="0" fontId="30" fillId="33" borderId="13" xfId="0" applyFont="1" applyFill="1" applyBorder="1" applyAlignment="1">
      <alignment horizontal="left" wrapText="1"/>
    </xf>
    <xf numFmtId="0" fontId="30" fillId="33" borderId="13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2" fillId="33" borderId="11" xfId="0" applyFont="1" applyFill="1" applyBorder="1" applyAlignment="1">
      <alignment horizontal="right" wrapText="1" indent="1"/>
    </xf>
    <xf numFmtId="0" fontId="33" fillId="33" borderId="0" xfId="0" applyFont="1" applyFill="1" applyAlignment="1">
      <alignment horizontal="left" indent="1"/>
    </xf>
    <xf numFmtId="4" fontId="30" fillId="33" borderId="11" xfId="0" applyNumberFormat="1" applyFont="1" applyFill="1" applyBorder="1" applyAlignment="1">
      <alignment horizontal="right" wrapText="1" indent="1"/>
    </xf>
    <xf numFmtId="0" fontId="30" fillId="33" borderId="11" xfId="0" applyFont="1" applyFill="1" applyBorder="1" applyAlignment="1">
      <alignment horizontal="right" wrapText="1" indent="1"/>
    </xf>
    <xf numFmtId="0" fontId="21" fillId="35" borderId="13" xfId="0" applyFont="1" applyFill="1" applyBorder="1" applyAlignment="1">
      <alignment horizontal="left" vertical="center" wrapText="1"/>
    </xf>
    <xf numFmtId="0" fontId="30" fillId="33" borderId="11" xfId="0" applyFont="1" applyFill="1" applyBorder="1" applyAlignment="1">
      <alignment horizontal="left" wrapText="1" indent="1"/>
    </xf>
    <xf numFmtId="0" fontId="34" fillId="33" borderId="11" xfId="0" applyFont="1" applyFill="1" applyBorder="1" applyAlignment="1">
      <alignment horizontal="right" wrapText="1" indent="1"/>
    </xf>
    <xf numFmtId="0" fontId="34" fillId="33" borderId="11" xfId="0" applyFont="1" applyFill="1" applyBorder="1" applyAlignment="1">
      <alignment horizontal="left" wrapText="1" indent="1"/>
    </xf>
    <xf numFmtId="0" fontId="21" fillId="35" borderId="11" xfId="0" applyFont="1" applyFill="1" applyBorder="1" applyAlignment="1">
      <alignment horizontal="right" vertical="center" wrapText="1"/>
    </xf>
    <xf numFmtId="0" fontId="25" fillId="35" borderId="0" xfId="0" applyFont="1" applyFill="1" applyAlignment="1">
      <alignment horizontal="left" vertical="center"/>
    </xf>
    <xf numFmtId="0" fontId="21" fillId="33" borderId="13" xfId="0" applyFont="1" applyFill="1" applyBorder="1" applyAlignment="1">
      <alignment horizontal="left" vertical="center" wrapText="1"/>
    </xf>
    <xf numFmtId="4" fontId="30" fillId="33" borderId="11" xfId="0" applyNumberFormat="1" applyFont="1" applyFill="1" applyBorder="1" applyAlignment="1">
      <alignment horizontal="right" vertical="center" wrapText="1"/>
    </xf>
    <xf numFmtId="0" fontId="21" fillId="35" borderId="11" xfId="0" applyFont="1" applyFill="1" applyBorder="1" applyAlignment="1">
      <alignment horizontal="left" vertical="center" wrapText="1" indent="1"/>
    </xf>
    <xf numFmtId="0" fontId="28" fillId="35" borderId="11" xfId="0" applyFont="1" applyFill="1" applyBorder="1" applyAlignment="1">
      <alignment horizontal="right" wrapText="1" indent="1"/>
    </xf>
    <xf numFmtId="0" fontId="18" fillId="35" borderId="0" xfId="0" applyFont="1" applyFill="1" applyAlignment="1">
      <alignment horizontal="left" indent="1"/>
    </xf>
    <xf numFmtId="0" fontId="21" fillId="0" borderId="17" xfId="0" applyFont="1" applyBorder="1" applyAlignment="1">
      <alignment horizontal="center" wrapText="1"/>
    </xf>
    <xf numFmtId="0" fontId="29" fillId="37" borderId="16" xfId="0" applyFont="1" applyFill="1" applyBorder="1" applyAlignment="1">
      <alignment horizontal="left" vertical="center" wrapText="1"/>
    </xf>
    <xf numFmtId="0" fontId="28" fillId="37" borderId="11" xfId="0" applyFont="1" applyFill="1" applyBorder="1" applyAlignment="1">
      <alignment horizontal="left" vertical="center" wrapText="1" indent="1"/>
    </xf>
    <xf numFmtId="4" fontId="28" fillId="37" borderId="1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indent="1"/>
    </xf>
    <xf numFmtId="4" fontId="21" fillId="33" borderId="19" xfId="0" applyNumberFormat="1" applyFont="1" applyFill="1" applyBorder="1" applyAlignment="1">
      <alignment vertical="center" wrapText="1"/>
    </xf>
    <xf numFmtId="4" fontId="21" fillId="37" borderId="13" xfId="0" applyNumberFormat="1" applyFont="1" applyFill="1" applyBorder="1" applyAlignment="1">
      <alignment vertical="center" wrapText="1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21" fillId="35" borderId="20" xfId="0" applyFont="1" applyFill="1" applyBorder="1" applyAlignment="1">
      <alignment horizontal="center" wrapText="1"/>
    </xf>
    <xf numFmtId="0" fontId="21" fillId="35" borderId="0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showGridLines="0" tabSelected="1" workbookViewId="0">
      <selection activeCell="A39" sqref="A39:D39"/>
    </sheetView>
  </sheetViews>
  <sheetFormatPr defaultColWidth="9.109375" defaultRowHeight="11.4" x14ac:dyDescent="0.2"/>
  <cols>
    <col min="1" max="1" width="48.77734375" style="1" customWidth="1"/>
    <col min="2" max="2" width="25" style="1" customWidth="1"/>
    <col min="3" max="3" width="21.21875" style="1" customWidth="1"/>
    <col min="4" max="4" width="23.77734375" style="1" customWidth="1"/>
    <col min="5" max="5" width="37" style="1" hidden="1" customWidth="1"/>
    <col min="6" max="16384" width="9.109375" style="1"/>
  </cols>
  <sheetData>
    <row r="1" spans="1:6" x14ac:dyDescent="0.2">
      <c r="A1" s="130" t="s">
        <v>123</v>
      </c>
    </row>
    <row r="2" spans="1:6" x14ac:dyDescent="0.2">
      <c r="A2" s="129" t="s">
        <v>124</v>
      </c>
    </row>
    <row r="3" spans="1:6" x14ac:dyDescent="0.2">
      <c r="A3" s="130" t="s">
        <v>125</v>
      </c>
    </row>
    <row r="4" spans="1:6" x14ac:dyDescent="0.2">
      <c r="A4" s="1" t="s">
        <v>126</v>
      </c>
    </row>
    <row r="5" spans="1:6" x14ac:dyDescent="0.2">
      <c r="A5" s="1" t="s">
        <v>127</v>
      </c>
    </row>
    <row r="7" spans="1:6" x14ac:dyDescent="0.2">
      <c r="A7" s="135" t="s">
        <v>132</v>
      </c>
      <c r="B7" s="135"/>
      <c r="C7" s="135"/>
      <c r="D7" s="135"/>
    </row>
    <row r="8" spans="1:6" x14ac:dyDescent="0.2">
      <c r="A8" s="135"/>
      <c r="B8" s="135"/>
      <c r="C8" s="135"/>
      <c r="D8" s="135"/>
    </row>
    <row r="9" spans="1:6" ht="15.6" customHeight="1" x14ac:dyDescent="0.2">
      <c r="A9" s="135"/>
      <c r="B9" s="135"/>
      <c r="C9" s="135"/>
      <c r="D9" s="135"/>
    </row>
    <row r="10" spans="1:6" x14ac:dyDescent="0.2">
      <c r="A10" s="128"/>
      <c r="B10" s="128"/>
      <c r="C10" s="128"/>
      <c r="D10" s="128"/>
    </row>
    <row r="11" spans="1:6" x14ac:dyDescent="0.2">
      <c r="A11" s="133" t="s">
        <v>128</v>
      </c>
      <c r="B11" s="133"/>
      <c r="C11" s="133"/>
      <c r="D11" s="133"/>
      <c r="E11" s="129"/>
      <c r="F11" s="129"/>
    </row>
    <row r="13" spans="1:6" x14ac:dyDescent="0.2">
      <c r="A13" s="134" t="s">
        <v>131</v>
      </c>
      <c r="B13" s="134"/>
      <c r="C13" s="134"/>
      <c r="D13" s="134"/>
    </row>
    <row r="15" spans="1:6" ht="12" thickBot="1" x14ac:dyDescent="0.25">
      <c r="A15" s="138" t="s">
        <v>8</v>
      </c>
      <c r="B15" s="139"/>
      <c r="C15" s="139"/>
      <c r="D15" s="139"/>
    </row>
    <row r="16" spans="1:6" s="2" customFormat="1" ht="25.8" thickBot="1" x14ac:dyDescent="0.25">
      <c r="A16" s="15" t="s">
        <v>9</v>
      </c>
      <c r="B16" s="15" t="s">
        <v>133</v>
      </c>
      <c r="C16" s="15" t="s">
        <v>10</v>
      </c>
      <c r="D16" s="15" t="s">
        <v>134</v>
      </c>
      <c r="E16" s="3" t="s">
        <v>0</v>
      </c>
    </row>
    <row r="17" spans="1:38" s="2" customFormat="1" ht="13.2" thickBot="1" x14ac:dyDescent="0.25">
      <c r="A17" s="16">
        <v>1</v>
      </c>
      <c r="B17" s="16">
        <v>2</v>
      </c>
      <c r="C17" s="16">
        <v>3</v>
      </c>
      <c r="D17" s="17">
        <v>4</v>
      </c>
      <c r="E17" s="14"/>
    </row>
    <row r="18" spans="1:38" s="2" customFormat="1" ht="13.2" x14ac:dyDescent="0.2">
      <c r="A18" s="55" t="s">
        <v>11</v>
      </c>
      <c r="B18" s="47">
        <f>B19</f>
        <v>50867771</v>
      </c>
      <c r="C18" s="47">
        <f>C19</f>
        <v>-1910658</v>
      </c>
      <c r="D18" s="47">
        <f>D19</f>
        <v>48957113</v>
      </c>
      <c r="E18" s="14"/>
    </row>
    <row r="19" spans="1:38" s="4" customFormat="1" ht="13.2" x14ac:dyDescent="0.25">
      <c r="A19" s="41" t="s">
        <v>1</v>
      </c>
      <c r="B19" s="39">
        <v>50867771</v>
      </c>
      <c r="C19" s="39">
        <v>-1910658</v>
      </c>
      <c r="D19" s="39">
        <v>48957113</v>
      </c>
      <c r="E19" s="5">
        <v>96.24</v>
      </c>
    </row>
    <row r="20" spans="1:38" s="4" customFormat="1" ht="13.2" x14ac:dyDescent="0.25">
      <c r="A20" s="55" t="s">
        <v>12</v>
      </c>
      <c r="B20" s="56">
        <f>SUM(B21:B22)</f>
        <v>53531964</v>
      </c>
      <c r="C20" s="56">
        <f>SUM(C21:C22)</f>
        <v>-1556700</v>
      </c>
      <c r="D20" s="56">
        <f>SUM(D21:D22)</f>
        <v>51975264</v>
      </c>
      <c r="E20" s="5"/>
    </row>
    <row r="21" spans="1:38" s="4" customFormat="1" ht="13.2" x14ac:dyDescent="0.25">
      <c r="A21" s="40" t="s">
        <v>2</v>
      </c>
      <c r="B21" s="35">
        <v>28633075</v>
      </c>
      <c r="C21" s="35">
        <v>-1530500</v>
      </c>
      <c r="D21" s="35">
        <v>27102575</v>
      </c>
      <c r="E21" s="5">
        <v>94.65</v>
      </c>
    </row>
    <row r="22" spans="1:38" s="4" customFormat="1" ht="13.2" x14ac:dyDescent="0.25">
      <c r="A22" s="40" t="s">
        <v>3</v>
      </c>
      <c r="B22" s="35">
        <v>24898889</v>
      </c>
      <c r="C22" s="35">
        <v>-26200</v>
      </c>
      <c r="D22" s="35">
        <v>24872689</v>
      </c>
      <c r="E22" s="5">
        <v>99.89</v>
      </c>
    </row>
    <row r="23" spans="1:38" s="11" customFormat="1" ht="13.2" x14ac:dyDescent="0.25">
      <c r="A23" s="57" t="s">
        <v>7</v>
      </c>
      <c r="B23" s="58">
        <v>-2664193</v>
      </c>
      <c r="C23" s="58">
        <v>-353958</v>
      </c>
      <c r="D23" s="58">
        <v>-3018151</v>
      </c>
      <c r="E23" s="12">
        <v>113.29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38" s="19" customFormat="1" ht="13.2" x14ac:dyDescent="0.25">
      <c r="A24" s="136"/>
      <c r="B24" s="136"/>
      <c r="C24" s="136"/>
      <c r="D24" s="136"/>
      <c r="E24" s="18"/>
    </row>
    <row r="25" spans="1:38" s="19" customFormat="1" ht="13.8" thickBot="1" x14ac:dyDescent="0.3">
      <c r="A25" s="137" t="s">
        <v>13</v>
      </c>
      <c r="B25" s="137"/>
      <c r="C25" s="137"/>
      <c r="D25" s="137"/>
      <c r="E25" s="18"/>
    </row>
    <row r="26" spans="1:38" s="19" customFormat="1" ht="25.8" thickBot="1" x14ac:dyDescent="0.3">
      <c r="A26" s="20" t="s">
        <v>9</v>
      </c>
      <c r="B26" s="21" t="s">
        <v>133</v>
      </c>
      <c r="C26" s="21" t="s">
        <v>10</v>
      </c>
      <c r="D26" s="22" t="s">
        <v>134</v>
      </c>
      <c r="E26" s="18"/>
    </row>
    <row r="27" spans="1:38" s="19" customFormat="1" ht="13.8" thickBot="1" x14ac:dyDescent="0.3">
      <c r="A27" s="16">
        <v>1</v>
      </c>
      <c r="B27" s="16">
        <v>2</v>
      </c>
      <c r="C27" s="16">
        <v>3</v>
      </c>
      <c r="D27" s="17">
        <v>4</v>
      </c>
      <c r="E27" s="18"/>
    </row>
    <row r="28" spans="1:38" s="4" customFormat="1" ht="13.2" x14ac:dyDescent="0.25">
      <c r="A28" s="42" t="s">
        <v>5</v>
      </c>
      <c r="B28" s="44">
        <v>5000000</v>
      </c>
      <c r="C28" s="44">
        <v>0</v>
      </c>
      <c r="D28" s="44">
        <v>5000000</v>
      </c>
      <c r="E28" s="5">
        <v>100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38" s="4" customFormat="1" ht="13.2" x14ac:dyDescent="0.25">
      <c r="A29" s="83" t="s">
        <v>4</v>
      </c>
      <c r="B29" s="131">
        <v>1281849</v>
      </c>
      <c r="C29" s="131">
        <v>700000</v>
      </c>
      <c r="D29" s="131">
        <v>1981849</v>
      </c>
      <c r="E29" s="5">
        <v>154.61000000000001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38" s="11" customFormat="1" ht="13.2" x14ac:dyDescent="0.25">
      <c r="A30" s="46" t="s">
        <v>135</v>
      </c>
      <c r="B30" s="132">
        <v>3718151</v>
      </c>
      <c r="C30" s="132">
        <f>D30-B30</f>
        <v>-700000</v>
      </c>
      <c r="D30" s="132">
        <v>3018151</v>
      </c>
      <c r="E30" s="12">
        <v>81.17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8" s="11" customFormat="1" ht="13.2" x14ac:dyDescent="0.25">
      <c r="A31" s="46" t="s">
        <v>136</v>
      </c>
      <c r="B31" s="132">
        <v>1053958</v>
      </c>
      <c r="C31" s="132">
        <f>D31-B31</f>
        <v>-1053958</v>
      </c>
      <c r="D31" s="132">
        <v>0</v>
      </c>
      <c r="E31" s="1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</row>
    <row r="32" spans="1:38" s="19" customFormat="1" ht="13.2" x14ac:dyDescent="0.25">
      <c r="A32" s="136"/>
      <c r="B32" s="136"/>
      <c r="C32" s="136"/>
      <c r="D32" s="136"/>
      <c r="E32" s="18"/>
    </row>
    <row r="33" spans="1:38" s="19" customFormat="1" ht="13.8" thickBot="1" x14ac:dyDescent="0.3">
      <c r="A33" s="137" t="s">
        <v>137</v>
      </c>
      <c r="B33" s="137"/>
      <c r="C33" s="137"/>
      <c r="D33" s="137"/>
      <c r="E33" s="18"/>
    </row>
    <row r="34" spans="1:38" s="19" customFormat="1" ht="25.8" thickBot="1" x14ac:dyDescent="0.3">
      <c r="A34" s="20" t="s">
        <v>9</v>
      </c>
      <c r="B34" s="21" t="s">
        <v>133</v>
      </c>
      <c r="C34" s="21" t="s">
        <v>10</v>
      </c>
      <c r="D34" s="22" t="s">
        <v>134</v>
      </c>
      <c r="E34" s="18"/>
    </row>
    <row r="35" spans="1:38" s="19" customFormat="1" ht="13.8" thickBot="1" x14ac:dyDescent="0.3">
      <c r="A35" s="16">
        <v>1</v>
      </c>
      <c r="B35" s="16">
        <v>2</v>
      </c>
      <c r="C35" s="16">
        <v>3</v>
      </c>
      <c r="D35" s="17">
        <v>4</v>
      </c>
      <c r="E35" s="18"/>
    </row>
    <row r="36" spans="1:38" s="4" customFormat="1" ht="26.4" x14ac:dyDescent="0.25">
      <c r="A36" s="40" t="s">
        <v>138</v>
      </c>
      <c r="B36" s="33">
        <v>-11629895</v>
      </c>
      <c r="C36" s="33">
        <f>D36-B36</f>
        <v>-1521565</v>
      </c>
      <c r="D36" s="33">
        <v>-13151460</v>
      </c>
      <c r="E36" s="5">
        <v>96.58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s="4" customFormat="1" ht="26.4" x14ac:dyDescent="0.25">
      <c r="A37" s="40" t="s">
        <v>139</v>
      </c>
      <c r="B37" s="33">
        <v>-10575937</v>
      </c>
      <c r="C37" s="33">
        <f>D37-B37</f>
        <v>-2575523</v>
      </c>
      <c r="D37" s="33">
        <v>-13151460</v>
      </c>
      <c r="E37" s="5">
        <v>98.44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s="11" customFormat="1" ht="52.8" x14ac:dyDescent="0.25">
      <c r="A38" s="57" t="s">
        <v>140</v>
      </c>
      <c r="B38" s="59">
        <v>0</v>
      </c>
      <c r="C38" s="59">
        <v>0</v>
      </c>
      <c r="D38" s="59">
        <f>D31+D36-D37</f>
        <v>0</v>
      </c>
      <c r="E38" s="12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s="19" customFormat="1" ht="13.2" x14ac:dyDescent="0.25">
      <c r="A39" s="136"/>
      <c r="B39" s="136"/>
      <c r="C39" s="136"/>
      <c r="D39" s="136"/>
      <c r="E39" s="18"/>
    </row>
    <row r="40" spans="1:38" s="19" customFormat="1" ht="13.8" thickBot="1" x14ac:dyDescent="0.3">
      <c r="A40" s="137" t="s">
        <v>141</v>
      </c>
      <c r="B40" s="137"/>
      <c r="C40" s="137"/>
      <c r="D40" s="137"/>
      <c r="E40" s="18"/>
    </row>
    <row r="41" spans="1:38" s="19" customFormat="1" ht="25.8" thickBot="1" x14ac:dyDescent="0.3">
      <c r="A41" s="20" t="s">
        <v>9</v>
      </c>
      <c r="B41" s="21" t="s">
        <v>133</v>
      </c>
      <c r="C41" s="21" t="s">
        <v>10</v>
      </c>
      <c r="D41" s="22" t="s">
        <v>134</v>
      </c>
      <c r="E41" s="18"/>
    </row>
    <row r="42" spans="1:38" s="19" customFormat="1" ht="13.8" thickBot="1" x14ac:dyDescent="0.3">
      <c r="A42" s="16">
        <v>1</v>
      </c>
      <c r="B42" s="16">
        <v>2</v>
      </c>
      <c r="C42" s="16">
        <v>3</v>
      </c>
      <c r="D42" s="17">
        <v>4</v>
      </c>
      <c r="E42" s="18"/>
    </row>
    <row r="43" spans="1:38" s="4" customFormat="1" ht="26.4" x14ac:dyDescent="0.25">
      <c r="A43" s="40" t="s">
        <v>138</v>
      </c>
      <c r="B43" s="39">
        <v>-11629895</v>
      </c>
      <c r="C43" s="39">
        <f>D43-B43</f>
        <v>-1521565</v>
      </c>
      <c r="D43" s="39">
        <v>-13151460</v>
      </c>
      <c r="E43" s="5"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s="4" customFormat="1" ht="26.4" x14ac:dyDescent="0.25">
      <c r="A44" s="40" t="s">
        <v>142</v>
      </c>
      <c r="B44" s="39">
        <v>1053958</v>
      </c>
      <c r="C44" s="39">
        <f>D44-B44</f>
        <v>-1053958</v>
      </c>
      <c r="D44" s="39">
        <v>0</v>
      </c>
      <c r="E44" s="5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s="4" customFormat="1" ht="13.2" x14ac:dyDescent="0.25">
      <c r="A45" s="40" t="s">
        <v>143</v>
      </c>
      <c r="B45" s="39">
        <v>0</v>
      </c>
      <c r="C45" s="39">
        <v>0</v>
      </c>
      <c r="D45" s="39">
        <v>0</v>
      </c>
      <c r="E45" s="5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</row>
    <row r="46" spans="1:38" s="11" customFormat="1" ht="26.4" x14ac:dyDescent="0.25">
      <c r="A46" s="55" t="s">
        <v>139</v>
      </c>
      <c r="B46" s="56">
        <f>B43+B44</f>
        <v>-10575937</v>
      </c>
      <c r="C46" s="56">
        <f>D46-B46</f>
        <v>-2575523</v>
      </c>
      <c r="D46" s="56">
        <v>-13151460</v>
      </c>
      <c r="E46" s="12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50" spans="2:4" x14ac:dyDescent="0.2">
      <c r="C50" s="134" t="s">
        <v>129</v>
      </c>
      <c r="D50" s="134"/>
    </row>
    <row r="51" spans="2:4" x14ac:dyDescent="0.2">
      <c r="B51" s="13"/>
      <c r="C51" s="134" t="s">
        <v>130</v>
      </c>
      <c r="D51" s="134"/>
    </row>
    <row r="52" spans="2:4" x14ac:dyDescent="0.2">
      <c r="B52" s="13"/>
    </row>
    <row r="53" spans="2:4" x14ac:dyDescent="0.2">
      <c r="B53" s="13"/>
    </row>
  </sheetData>
  <mergeCells count="12">
    <mergeCell ref="A11:D11"/>
    <mergeCell ref="C50:D50"/>
    <mergeCell ref="C51:D51"/>
    <mergeCell ref="A13:D13"/>
    <mergeCell ref="A7:D9"/>
    <mergeCell ref="A39:D39"/>
    <mergeCell ref="A40:D40"/>
    <mergeCell ref="A15:D15"/>
    <mergeCell ref="A25:D25"/>
    <mergeCell ref="A33:D33"/>
    <mergeCell ref="A24:D24"/>
    <mergeCell ref="A32:D32"/>
  </mergeCells>
  <pageMargins left="0.74803149606299213" right="0.74803149606299213" top="0.98425196850393704" bottom="0.98425196850393704" header="0.51181102362204722" footer="0.51181102362204722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workbookViewId="0">
      <selection activeCell="A6" sqref="A6:E6"/>
    </sheetView>
  </sheetViews>
  <sheetFormatPr defaultColWidth="9.109375" defaultRowHeight="11.4" x14ac:dyDescent="0.2"/>
  <cols>
    <col min="1" max="1" width="12.109375" style="1" customWidth="1"/>
    <col min="2" max="2" width="67.6640625" style="1" customWidth="1"/>
    <col min="3" max="3" width="16.44140625" style="1" customWidth="1"/>
    <col min="4" max="4" width="17.88671875" style="1" customWidth="1"/>
    <col min="5" max="5" width="17.33203125" style="1" customWidth="1"/>
    <col min="6" max="6" width="37" style="1" hidden="1" customWidth="1"/>
    <col min="7" max="16384" width="9.109375" style="1"/>
  </cols>
  <sheetData>
    <row r="1" spans="1:6" ht="15" customHeight="1" x14ac:dyDescent="0.2">
      <c r="A1" s="134" t="s">
        <v>14</v>
      </c>
      <c r="B1" s="134"/>
      <c r="C1" s="134"/>
      <c r="D1" s="134"/>
      <c r="E1" s="134"/>
    </row>
    <row r="2" spans="1:6" ht="15.75" customHeight="1" thickBot="1" x14ac:dyDescent="0.25">
      <c r="A2" s="139" t="s">
        <v>15</v>
      </c>
      <c r="B2" s="139"/>
      <c r="C2" s="139"/>
      <c r="D2" s="139"/>
      <c r="E2" s="139"/>
    </row>
    <row r="3" spans="1:6" s="2" customFormat="1" ht="30" customHeight="1" thickBot="1" x14ac:dyDescent="0.25">
      <c r="A3" s="24" t="s">
        <v>16</v>
      </c>
      <c r="B3" s="23" t="s">
        <v>17</v>
      </c>
      <c r="C3" s="3" t="s">
        <v>18</v>
      </c>
      <c r="D3" s="3" t="s">
        <v>19</v>
      </c>
      <c r="E3" s="3" t="s">
        <v>20</v>
      </c>
      <c r="F3" s="3" t="s">
        <v>0</v>
      </c>
    </row>
    <row r="4" spans="1:6" s="2" customFormat="1" ht="14.25" customHeight="1" thickBot="1" x14ac:dyDescent="0.25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4"/>
    </row>
    <row r="5" spans="1:6" s="2" customFormat="1" ht="15.75" customHeight="1" x14ac:dyDescent="0.2">
      <c r="A5" s="45"/>
      <c r="B5" s="46" t="s">
        <v>21</v>
      </c>
      <c r="C5" s="47">
        <f>C6</f>
        <v>50867771</v>
      </c>
      <c r="D5" s="47">
        <f>D6</f>
        <v>-1910658</v>
      </c>
      <c r="E5" s="47">
        <f>E6</f>
        <v>48957113</v>
      </c>
      <c r="F5" s="14"/>
    </row>
    <row r="6" spans="1:6" s="19" customFormat="1" ht="13.2" x14ac:dyDescent="0.25">
      <c r="A6" s="54">
        <v>6</v>
      </c>
      <c r="B6" s="86" t="s">
        <v>22</v>
      </c>
      <c r="C6" s="36">
        <v>50867771</v>
      </c>
      <c r="D6" s="36">
        <v>-1910658</v>
      </c>
      <c r="E6" s="36">
        <v>48957113</v>
      </c>
      <c r="F6" s="18">
        <v>96.24</v>
      </c>
    </row>
    <row r="7" spans="1:6" s="4" customFormat="1" ht="13.2" x14ac:dyDescent="0.25">
      <c r="A7" s="30">
        <v>63</v>
      </c>
      <c r="B7" s="72" t="s">
        <v>23</v>
      </c>
      <c r="C7" s="34">
        <v>17578832</v>
      </c>
      <c r="D7" s="34">
        <v>206960</v>
      </c>
      <c r="E7" s="34">
        <v>17785792</v>
      </c>
      <c r="F7" s="5">
        <v>101.18</v>
      </c>
    </row>
    <row r="8" spans="1:6" s="4" customFormat="1" ht="13.2" x14ac:dyDescent="0.25">
      <c r="A8" s="30">
        <v>64</v>
      </c>
      <c r="B8" s="72" t="s">
        <v>24</v>
      </c>
      <c r="C8" s="34">
        <v>4000</v>
      </c>
      <c r="D8" s="34">
        <v>1400</v>
      </c>
      <c r="E8" s="34">
        <v>5400</v>
      </c>
      <c r="F8" s="5">
        <v>135</v>
      </c>
    </row>
    <row r="9" spans="1:6" s="4" customFormat="1" ht="26.4" x14ac:dyDescent="0.25">
      <c r="A9" s="30">
        <v>65</v>
      </c>
      <c r="B9" s="72" t="s">
        <v>25</v>
      </c>
      <c r="C9" s="34">
        <v>4220000</v>
      </c>
      <c r="D9" s="34">
        <v>0</v>
      </c>
      <c r="E9" s="34">
        <v>4220000</v>
      </c>
      <c r="F9" s="5">
        <v>100</v>
      </c>
    </row>
    <row r="10" spans="1:6" s="4" customFormat="1" ht="26.4" x14ac:dyDescent="0.25">
      <c r="A10" s="30">
        <v>66</v>
      </c>
      <c r="B10" s="72" t="s">
        <v>26</v>
      </c>
      <c r="C10" s="34">
        <v>9847450</v>
      </c>
      <c r="D10" s="34">
        <v>-3987072</v>
      </c>
      <c r="E10" s="34">
        <v>5860378</v>
      </c>
      <c r="F10" s="5">
        <v>59.51</v>
      </c>
    </row>
    <row r="11" spans="1:6" s="4" customFormat="1" ht="13.2" x14ac:dyDescent="0.25">
      <c r="A11" s="31">
        <v>67</v>
      </c>
      <c r="B11" s="87" t="s">
        <v>27</v>
      </c>
      <c r="C11" s="37">
        <v>19205489</v>
      </c>
      <c r="D11" s="37">
        <v>1870054</v>
      </c>
      <c r="E11" s="37">
        <v>21075543</v>
      </c>
      <c r="F11" s="5">
        <v>109.74</v>
      </c>
    </row>
    <row r="12" spans="1:6" s="4" customFormat="1" ht="13.2" x14ac:dyDescent="0.25">
      <c r="A12" s="30">
        <v>68</v>
      </c>
      <c r="B12" s="84" t="s">
        <v>28</v>
      </c>
      <c r="C12" s="38">
        <v>12000</v>
      </c>
      <c r="D12" s="38">
        <v>-2000</v>
      </c>
      <c r="E12" s="38">
        <v>10000</v>
      </c>
      <c r="F12" s="5">
        <v>83.33</v>
      </c>
    </row>
    <row r="13" spans="1:6" s="4" customFormat="1" ht="13.8" thickBot="1" x14ac:dyDescent="0.3">
      <c r="A13" s="26"/>
      <c r="B13" s="27"/>
      <c r="C13" s="28"/>
      <c r="D13" s="28"/>
      <c r="E13" s="28"/>
      <c r="F13" s="5"/>
    </row>
    <row r="14" spans="1:6" s="4" customFormat="1" ht="25.8" thickBot="1" x14ac:dyDescent="0.3">
      <c r="A14" s="20" t="s">
        <v>16</v>
      </c>
      <c r="B14" s="29" t="s">
        <v>17</v>
      </c>
      <c r="C14" s="21" t="s">
        <v>18</v>
      </c>
      <c r="D14" s="21" t="s">
        <v>19</v>
      </c>
      <c r="E14" s="22" t="s">
        <v>20</v>
      </c>
      <c r="F14" s="5"/>
    </row>
    <row r="15" spans="1:6" s="4" customFormat="1" ht="13.8" thickBot="1" x14ac:dyDescent="0.3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5"/>
    </row>
    <row r="16" spans="1:6" s="4" customFormat="1" ht="13.2" x14ac:dyDescent="0.25">
      <c r="A16" s="45"/>
      <c r="B16" s="48" t="s">
        <v>39</v>
      </c>
      <c r="C16" s="47">
        <f>C17+C23</f>
        <v>53531964</v>
      </c>
      <c r="D16" s="47">
        <f>D17+D23</f>
        <v>-1556700</v>
      </c>
      <c r="E16" s="47">
        <f>E17+E23</f>
        <v>51975264</v>
      </c>
      <c r="F16" s="5"/>
    </row>
    <row r="17" spans="1:6" s="19" customFormat="1" ht="13.2" x14ac:dyDescent="0.25">
      <c r="A17" s="49">
        <v>3</v>
      </c>
      <c r="B17" s="86" t="s">
        <v>29</v>
      </c>
      <c r="C17" s="36">
        <v>28633075</v>
      </c>
      <c r="D17" s="36">
        <v>-1530500</v>
      </c>
      <c r="E17" s="36">
        <v>27102575</v>
      </c>
      <c r="F17" s="18">
        <v>94.65</v>
      </c>
    </row>
    <row r="18" spans="1:6" s="19" customFormat="1" ht="13.2" x14ac:dyDescent="0.25">
      <c r="A18" s="50">
        <v>31</v>
      </c>
      <c r="B18" s="88" t="s">
        <v>30</v>
      </c>
      <c r="C18" s="51">
        <v>19275000</v>
      </c>
      <c r="D18" s="51">
        <v>-5000</v>
      </c>
      <c r="E18" s="51">
        <v>19270000</v>
      </c>
      <c r="F18" s="18">
        <v>99.97</v>
      </c>
    </row>
    <row r="19" spans="1:6" s="19" customFormat="1" ht="13.2" x14ac:dyDescent="0.25">
      <c r="A19" s="50">
        <v>32</v>
      </c>
      <c r="B19" s="88" t="s">
        <v>31</v>
      </c>
      <c r="C19" s="51">
        <v>9083425</v>
      </c>
      <c r="D19" s="51">
        <v>-1532500</v>
      </c>
      <c r="E19" s="51">
        <v>7550925</v>
      </c>
      <c r="F19" s="18">
        <v>83.13</v>
      </c>
    </row>
    <row r="20" spans="1:6" s="19" customFormat="1" ht="13.2" x14ac:dyDescent="0.25">
      <c r="A20" s="50">
        <v>34</v>
      </c>
      <c r="B20" s="88" t="s">
        <v>32</v>
      </c>
      <c r="C20" s="51">
        <v>269350</v>
      </c>
      <c r="D20" s="51">
        <v>7000</v>
      </c>
      <c r="E20" s="51">
        <v>276350</v>
      </c>
      <c r="F20" s="18">
        <v>102.6</v>
      </c>
    </row>
    <row r="21" spans="1:6" s="19" customFormat="1" ht="13.2" x14ac:dyDescent="0.25">
      <c r="A21" s="50">
        <v>37</v>
      </c>
      <c r="B21" s="88" t="s">
        <v>33</v>
      </c>
      <c r="C21" s="51">
        <v>3500</v>
      </c>
      <c r="D21" s="51">
        <v>0</v>
      </c>
      <c r="E21" s="51">
        <v>3500</v>
      </c>
      <c r="F21" s="18">
        <v>100</v>
      </c>
    </row>
    <row r="22" spans="1:6" s="19" customFormat="1" ht="13.2" x14ac:dyDescent="0.25">
      <c r="A22" s="50">
        <v>38</v>
      </c>
      <c r="B22" s="88" t="s">
        <v>34</v>
      </c>
      <c r="C22" s="51">
        <v>1800</v>
      </c>
      <c r="D22" s="51">
        <v>0</v>
      </c>
      <c r="E22" s="51">
        <v>1800</v>
      </c>
      <c r="F22" s="18">
        <v>100</v>
      </c>
    </row>
    <row r="23" spans="1:6" s="19" customFormat="1" ht="13.2" x14ac:dyDescent="0.25">
      <c r="A23" s="52">
        <v>4</v>
      </c>
      <c r="B23" s="89" t="s">
        <v>35</v>
      </c>
      <c r="C23" s="53">
        <v>24898889</v>
      </c>
      <c r="D23" s="53">
        <v>-26200</v>
      </c>
      <c r="E23" s="53">
        <v>24872689</v>
      </c>
      <c r="F23" s="18">
        <v>99.89</v>
      </c>
    </row>
    <row r="24" spans="1:6" s="4" customFormat="1" ht="13.2" x14ac:dyDescent="0.25">
      <c r="A24" s="25">
        <v>41</v>
      </c>
      <c r="B24" s="72" t="s">
        <v>36</v>
      </c>
      <c r="C24" s="34">
        <v>19250</v>
      </c>
      <c r="D24" s="34">
        <v>3250</v>
      </c>
      <c r="E24" s="34">
        <v>22500</v>
      </c>
      <c r="F24" s="5">
        <v>116.88</v>
      </c>
    </row>
    <row r="25" spans="1:6" s="4" customFormat="1" ht="13.2" x14ac:dyDescent="0.25">
      <c r="A25" s="25">
        <v>42</v>
      </c>
      <c r="B25" s="72" t="s">
        <v>37</v>
      </c>
      <c r="C25" s="34">
        <v>3323075</v>
      </c>
      <c r="D25" s="34">
        <v>970550</v>
      </c>
      <c r="E25" s="34">
        <v>4293625</v>
      </c>
      <c r="F25" s="5">
        <v>129.21</v>
      </c>
    </row>
    <row r="26" spans="1:6" s="4" customFormat="1" ht="13.2" x14ac:dyDescent="0.25">
      <c r="A26" s="25">
        <v>45</v>
      </c>
      <c r="B26" s="72" t="s">
        <v>38</v>
      </c>
      <c r="C26" s="34">
        <v>21556564</v>
      </c>
      <c r="D26" s="34">
        <v>-1000000</v>
      </c>
      <c r="E26" s="34">
        <v>20556564</v>
      </c>
      <c r="F26" s="5">
        <v>95.36</v>
      </c>
    </row>
  </sheetData>
  <mergeCells count="2">
    <mergeCell ref="A2:E2"/>
    <mergeCell ref="A1:E1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workbookViewId="0">
      <selection activeCell="B28" sqref="B28"/>
    </sheetView>
  </sheetViews>
  <sheetFormatPr defaultColWidth="9.109375" defaultRowHeight="11.4" x14ac:dyDescent="0.2"/>
  <cols>
    <col min="1" max="1" width="11.6640625" style="1" customWidth="1"/>
    <col min="2" max="2" width="61.44140625" style="1" customWidth="1"/>
    <col min="3" max="3" width="17.109375" style="1" customWidth="1"/>
    <col min="4" max="4" width="18.33203125" style="1" customWidth="1"/>
    <col min="5" max="5" width="17.109375" style="1" customWidth="1"/>
    <col min="6" max="6" width="37" style="1" hidden="1" customWidth="1"/>
    <col min="7" max="16384" width="9.109375" style="1"/>
  </cols>
  <sheetData>
    <row r="1" spans="1:6" ht="12" thickBot="1" x14ac:dyDescent="0.25">
      <c r="B1" s="134" t="s">
        <v>40</v>
      </c>
      <c r="C1" s="134"/>
      <c r="D1" s="134"/>
      <c r="E1" s="134"/>
    </row>
    <row r="2" spans="1:6" ht="30.75" customHeight="1" thickBot="1" x14ac:dyDescent="0.25">
      <c r="A2" s="24" t="s">
        <v>16</v>
      </c>
      <c r="B2" s="24" t="s">
        <v>17</v>
      </c>
      <c r="C2" s="15" t="s">
        <v>18</v>
      </c>
      <c r="D2" s="15" t="s">
        <v>19</v>
      </c>
      <c r="E2" s="15" t="s">
        <v>20</v>
      </c>
      <c r="F2" s="3" t="s">
        <v>20</v>
      </c>
    </row>
    <row r="3" spans="1:6" ht="13.2" thickBot="1" x14ac:dyDescent="0.25">
      <c r="A3" s="16">
        <v>1</v>
      </c>
      <c r="B3" s="16">
        <v>2</v>
      </c>
      <c r="C3" s="16">
        <v>3</v>
      </c>
      <c r="D3" s="16">
        <v>4</v>
      </c>
      <c r="E3" s="16">
        <v>5</v>
      </c>
      <c r="F3" s="16">
        <v>5</v>
      </c>
    </row>
    <row r="4" spans="1:6" s="2" customFormat="1" ht="13.8" thickBot="1" x14ac:dyDescent="0.25">
      <c r="A4" s="62"/>
      <c r="B4" s="63" t="s">
        <v>21</v>
      </c>
      <c r="C4" s="65">
        <f>SUM(C5,C7,C9,C12,C15,C17)</f>
        <v>50867771</v>
      </c>
      <c r="D4" s="65">
        <f>SUM(D5,D7,D9,D12,D15,D17)</f>
        <v>-1910658</v>
      </c>
      <c r="E4" s="65">
        <f>SUM(E5,E7,E9,E12,E15,E17)</f>
        <v>48957113</v>
      </c>
      <c r="F4" s="23" t="s">
        <v>0</v>
      </c>
    </row>
    <row r="5" spans="1:6" s="61" customFormat="1" ht="13.2" x14ac:dyDescent="0.25">
      <c r="A5" s="60">
        <v>1</v>
      </c>
      <c r="B5" s="42" t="s">
        <v>41</v>
      </c>
      <c r="C5" s="39">
        <v>331875</v>
      </c>
      <c r="D5" s="39">
        <v>1000000</v>
      </c>
      <c r="E5" s="39">
        <v>1331875</v>
      </c>
      <c r="F5" s="5">
        <v>401.32</v>
      </c>
    </row>
    <row r="6" spans="1:6" s="4" customFormat="1" ht="13.2" x14ac:dyDescent="0.25">
      <c r="A6" s="30">
        <v>11</v>
      </c>
      <c r="B6" s="72" t="s">
        <v>42</v>
      </c>
      <c r="C6" s="34">
        <v>331875</v>
      </c>
      <c r="D6" s="34">
        <v>1000000</v>
      </c>
      <c r="E6" s="34">
        <v>1331875</v>
      </c>
      <c r="F6" s="7">
        <v>401.32</v>
      </c>
    </row>
    <row r="7" spans="1:6" s="61" customFormat="1" ht="13.2" x14ac:dyDescent="0.25">
      <c r="A7" s="60">
        <v>3</v>
      </c>
      <c r="B7" s="43" t="s">
        <v>43</v>
      </c>
      <c r="C7" s="35">
        <v>9803450</v>
      </c>
      <c r="D7" s="35">
        <v>-3987672</v>
      </c>
      <c r="E7" s="35">
        <v>5815778</v>
      </c>
      <c r="F7" s="5">
        <v>59.32</v>
      </c>
    </row>
    <row r="8" spans="1:6" s="4" customFormat="1" ht="13.2" x14ac:dyDescent="0.25">
      <c r="A8" s="30">
        <v>31</v>
      </c>
      <c r="B8" s="72" t="s">
        <v>44</v>
      </c>
      <c r="C8" s="34">
        <v>9803450</v>
      </c>
      <c r="D8" s="34">
        <v>-3987672</v>
      </c>
      <c r="E8" s="34">
        <v>5815778</v>
      </c>
      <c r="F8" s="7">
        <v>59.32</v>
      </c>
    </row>
    <row r="9" spans="1:6" s="61" customFormat="1" ht="13.2" x14ac:dyDescent="0.25">
      <c r="A9" s="60">
        <v>4</v>
      </c>
      <c r="B9" s="43" t="s">
        <v>45</v>
      </c>
      <c r="C9" s="35">
        <v>23073614</v>
      </c>
      <c r="D9" s="35">
        <v>870354</v>
      </c>
      <c r="E9" s="35">
        <v>23943968</v>
      </c>
      <c r="F9" s="5">
        <v>103.77</v>
      </c>
    </row>
    <row r="10" spans="1:6" s="4" customFormat="1" ht="13.2" x14ac:dyDescent="0.25">
      <c r="A10" s="30">
        <v>43</v>
      </c>
      <c r="B10" s="72" t="s">
        <v>46</v>
      </c>
      <c r="C10" s="34">
        <v>22410000</v>
      </c>
      <c r="D10" s="34">
        <v>815336</v>
      </c>
      <c r="E10" s="34">
        <v>23225336</v>
      </c>
      <c r="F10" s="7">
        <v>103.64</v>
      </c>
    </row>
    <row r="11" spans="1:6" s="4" customFormat="1" ht="13.2" x14ac:dyDescent="0.25">
      <c r="A11" s="30">
        <v>44</v>
      </c>
      <c r="B11" s="72" t="s">
        <v>47</v>
      </c>
      <c r="C11" s="34">
        <v>663614</v>
      </c>
      <c r="D11" s="34">
        <v>55018</v>
      </c>
      <c r="E11" s="34">
        <v>718632</v>
      </c>
      <c r="F11" s="7">
        <v>108.29</v>
      </c>
    </row>
    <row r="12" spans="1:6" s="61" customFormat="1" ht="13.2" x14ac:dyDescent="0.25">
      <c r="A12" s="60">
        <v>5</v>
      </c>
      <c r="B12" s="43" t="s">
        <v>48</v>
      </c>
      <c r="C12" s="35">
        <v>17578832</v>
      </c>
      <c r="D12" s="35">
        <v>206960</v>
      </c>
      <c r="E12" s="35">
        <v>17785792</v>
      </c>
      <c r="F12" s="5">
        <v>101.18</v>
      </c>
    </row>
    <row r="13" spans="1:6" s="4" customFormat="1" ht="13.2" x14ac:dyDescent="0.25">
      <c r="A13" s="30">
        <v>51</v>
      </c>
      <c r="B13" s="72" t="s">
        <v>49</v>
      </c>
      <c r="C13" s="34">
        <v>17212601</v>
      </c>
      <c r="D13" s="34">
        <v>70191</v>
      </c>
      <c r="E13" s="34">
        <v>17282792</v>
      </c>
      <c r="F13" s="7">
        <v>100.41</v>
      </c>
    </row>
    <row r="14" spans="1:6" s="4" customFormat="1" ht="13.2" x14ac:dyDescent="0.25">
      <c r="A14" s="30">
        <v>52</v>
      </c>
      <c r="B14" s="72" t="s">
        <v>50</v>
      </c>
      <c r="C14" s="34">
        <v>366231</v>
      </c>
      <c r="D14" s="34">
        <v>136769</v>
      </c>
      <c r="E14" s="34">
        <v>503000</v>
      </c>
      <c r="F14" s="7">
        <v>137.35</v>
      </c>
    </row>
    <row r="15" spans="1:6" s="61" customFormat="1" ht="13.2" x14ac:dyDescent="0.25">
      <c r="A15" s="60">
        <v>6</v>
      </c>
      <c r="B15" s="43" t="s">
        <v>51</v>
      </c>
      <c r="C15" s="35">
        <v>60000</v>
      </c>
      <c r="D15" s="35">
        <v>0</v>
      </c>
      <c r="E15" s="35">
        <v>60000</v>
      </c>
      <c r="F15" s="5">
        <v>100</v>
      </c>
    </row>
    <row r="16" spans="1:6" s="4" customFormat="1" ht="13.2" x14ac:dyDescent="0.25">
      <c r="A16" s="30">
        <v>61</v>
      </c>
      <c r="B16" s="72" t="s">
        <v>52</v>
      </c>
      <c r="C16" s="34">
        <v>60000</v>
      </c>
      <c r="D16" s="34">
        <v>0</v>
      </c>
      <c r="E16" s="34">
        <v>60000</v>
      </c>
      <c r="F16" s="7">
        <v>100</v>
      </c>
    </row>
    <row r="17" spans="1:6" s="61" customFormat="1" ht="26.4" x14ac:dyDescent="0.25">
      <c r="A17" s="70">
        <v>7</v>
      </c>
      <c r="B17" s="83" t="s">
        <v>53</v>
      </c>
      <c r="C17" s="71">
        <v>20000</v>
      </c>
      <c r="D17" s="71">
        <v>-300</v>
      </c>
      <c r="E17" s="71">
        <v>19700</v>
      </c>
      <c r="F17" s="5">
        <v>98.5</v>
      </c>
    </row>
    <row r="18" spans="1:6" s="4" customFormat="1" ht="13.2" x14ac:dyDescent="0.25">
      <c r="A18" s="30">
        <v>71</v>
      </c>
      <c r="B18" s="84" t="s">
        <v>54</v>
      </c>
      <c r="C18" s="38">
        <v>20000</v>
      </c>
      <c r="D18" s="38">
        <v>-300</v>
      </c>
      <c r="E18" s="38">
        <v>19700</v>
      </c>
      <c r="F18" s="7">
        <v>98.5</v>
      </c>
    </row>
    <row r="19" spans="1:6" s="4" customFormat="1" ht="13.8" thickBot="1" x14ac:dyDescent="0.3">
      <c r="A19" s="66"/>
      <c r="B19" s="67"/>
      <c r="C19" s="68"/>
      <c r="D19" s="69"/>
      <c r="E19" s="68"/>
      <c r="F19" s="7"/>
    </row>
    <row r="20" spans="1:6" s="4" customFormat="1" ht="25.8" thickBot="1" x14ac:dyDescent="0.3">
      <c r="A20" s="20" t="s">
        <v>16</v>
      </c>
      <c r="B20" s="29" t="s">
        <v>17</v>
      </c>
      <c r="C20" s="21" t="s">
        <v>18</v>
      </c>
      <c r="D20" s="21" t="s">
        <v>19</v>
      </c>
      <c r="E20" s="22" t="s">
        <v>20</v>
      </c>
      <c r="F20" s="7"/>
    </row>
    <row r="21" spans="1:6" s="4" customFormat="1" ht="13.2" thickBot="1" x14ac:dyDescent="0.25">
      <c r="A21" s="16">
        <v>1</v>
      </c>
      <c r="B21" s="16">
        <v>2</v>
      </c>
      <c r="C21" s="16">
        <v>3</v>
      </c>
      <c r="D21" s="16">
        <v>4</v>
      </c>
      <c r="E21" s="16">
        <v>5</v>
      </c>
      <c r="F21" s="6">
        <v>96.24</v>
      </c>
    </row>
    <row r="22" spans="1:6" s="4" customFormat="1" ht="13.2" x14ac:dyDescent="0.25">
      <c r="A22" s="62"/>
      <c r="B22" s="63" t="s">
        <v>39</v>
      </c>
      <c r="C22" s="64">
        <f>SUM(C23,C25,C27,C30,C33,C35,C37)</f>
        <v>53531964</v>
      </c>
      <c r="D22" s="64">
        <f>SUM(D23,D25,D27,D30,D33,D35,D37)</f>
        <v>-1556700</v>
      </c>
      <c r="E22" s="64">
        <f>SUM(E23,E25,E27,E30,E33,E35,E37)</f>
        <v>51975264</v>
      </c>
      <c r="F22" s="6"/>
    </row>
    <row r="23" spans="1:6" s="61" customFormat="1" ht="13.2" x14ac:dyDescent="0.25">
      <c r="A23" s="60">
        <v>1</v>
      </c>
      <c r="B23" s="43" t="s">
        <v>41</v>
      </c>
      <c r="C23" s="35">
        <v>331875</v>
      </c>
      <c r="D23" s="35">
        <v>1000000</v>
      </c>
      <c r="E23" s="35">
        <v>1331875</v>
      </c>
      <c r="F23" s="5">
        <v>401.32</v>
      </c>
    </row>
    <row r="24" spans="1:6" s="4" customFormat="1" ht="13.2" x14ac:dyDescent="0.25">
      <c r="A24" s="30">
        <v>11</v>
      </c>
      <c r="B24" s="72" t="s">
        <v>42</v>
      </c>
      <c r="C24" s="34">
        <v>331875</v>
      </c>
      <c r="D24" s="34">
        <v>1000000</v>
      </c>
      <c r="E24" s="34">
        <v>1331875</v>
      </c>
      <c r="F24" s="7">
        <v>401.32</v>
      </c>
    </row>
    <row r="25" spans="1:6" s="61" customFormat="1" ht="13.2" x14ac:dyDescent="0.25">
      <c r="A25" s="60">
        <v>3</v>
      </c>
      <c r="B25" s="43" t="s">
        <v>43</v>
      </c>
      <c r="C25" s="35">
        <v>9624784</v>
      </c>
      <c r="D25" s="35">
        <v>-4187672</v>
      </c>
      <c r="E25" s="35">
        <v>5437112</v>
      </c>
      <c r="F25" s="5">
        <v>56.49</v>
      </c>
    </row>
    <row r="26" spans="1:6" s="4" customFormat="1" ht="13.2" x14ac:dyDescent="0.25">
      <c r="A26" s="30">
        <v>31</v>
      </c>
      <c r="B26" s="72" t="s">
        <v>44</v>
      </c>
      <c r="C26" s="34">
        <v>9624784</v>
      </c>
      <c r="D26" s="34">
        <v>-4187672</v>
      </c>
      <c r="E26" s="34">
        <v>5437112</v>
      </c>
      <c r="F26" s="7">
        <v>56.49</v>
      </c>
    </row>
    <row r="27" spans="1:6" s="61" customFormat="1" ht="13.2" x14ac:dyDescent="0.25">
      <c r="A27" s="60">
        <v>4</v>
      </c>
      <c r="B27" s="43" t="s">
        <v>45</v>
      </c>
      <c r="C27" s="35">
        <v>20916473</v>
      </c>
      <c r="D27" s="35">
        <v>1424312</v>
      </c>
      <c r="E27" s="35">
        <v>22340785</v>
      </c>
      <c r="F27" s="5">
        <v>106.81</v>
      </c>
    </row>
    <row r="28" spans="1:6" s="4" customFormat="1" ht="13.2" x14ac:dyDescent="0.25">
      <c r="A28" s="30">
        <v>43</v>
      </c>
      <c r="B28" s="72" t="s">
        <v>46</v>
      </c>
      <c r="C28" s="34">
        <v>20737150</v>
      </c>
      <c r="D28" s="34">
        <v>1369294</v>
      </c>
      <c r="E28" s="34">
        <v>22106444</v>
      </c>
      <c r="F28" s="7">
        <v>106.6</v>
      </c>
    </row>
    <row r="29" spans="1:6" s="4" customFormat="1" ht="13.2" x14ac:dyDescent="0.25">
      <c r="A29" s="30">
        <v>44</v>
      </c>
      <c r="B29" s="72" t="s">
        <v>47</v>
      </c>
      <c r="C29" s="34">
        <v>179323</v>
      </c>
      <c r="D29" s="34">
        <v>55018</v>
      </c>
      <c r="E29" s="34">
        <v>234341</v>
      </c>
      <c r="F29" s="7">
        <v>130.68</v>
      </c>
    </row>
    <row r="30" spans="1:6" s="61" customFormat="1" ht="13.2" x14ac:dyDescent="0.25">
      <c r="A30" s="60">
        <v>5</v>
      </c>
      <c r="B30" s="43" t="s">
        <v>48</v>
      </c>
      <c r="C30" s="35">
        <v>17578832</v>
      </c>
      <c r="D30" s="35">
        <v>206960</v>
      </c>
      <c r="E30" s="35">
        <v>17785792</v>
      </c>
      <c r="F30" s="5">
        <v>101.18</v>
      </c>
    </row>
    <row r="31" spans="1:6" s="4" customFormat="1" ht="13.2" x14ac:dyDescent="0.25">
      <c r="A31" s="30">
        <v>51</v>
      </c>
      <c r="B31" s="72" t="s">
        <v>49</v>
      </c>
      <c r="C31" s="34">
        <v>17212601</v>
      </c>
      <c r="D31" s="34">
        <v>70191</v>
      </c>
      <c r="E31" s="34">
        <v>17282792</v>
      </c>
      <c r="F31" s="7">
        <v>100.41</v>
      </c>
    </row>
    <row r="32" spans="1:6" s="4" customFormat="1" ht="13.2" x14ac:dyDescent="0.25">
      <c r="A32" s="30">
        <v>52</v>
      </c>
      <c r="B32" s="72" t="s">
        <v>50</v>
      </c>
      <c r="C32" s="34">
        <v>366231</v>
      </c>
      <c r="D32" s="34">
        <v>136769</v>
      </c>
      <c r="E32" s="34">
        <v>503000</v>
      </c>
      <c r="F32" s="7">
        <v>137.35</v>
      </c>
    </row>
    <row r="33" spans="1:6" s="4" customFormat="1" ht="13.2" x14ac:dyDescent="0.25">
      <c r="A33" s="60">
        <v>6</v>
      </c>
      <c r="B33" s="43" t="s">
        <v>51</v>
      </c>
      <c r="C33" s="35">
        <v>60000</v>
      </c>
      <c r="D33" s="35">
        <v>0</v>
      </c>
      <c r="E33" s="35">
        <v>60000</v>
      </c>
      <c r="F33" s="7">
        <v>100</v>
      </c>
    </row>
    <row r="34" spans="1:6" s="4" customFormat="1" ht="13.2" x14ac:dyDescent="0.25">
      <c r="A34" s="30">
        <v>61</v>
      </c>
      <c r="B34" s="72" t="s">
        <v>52</v>
      </c>
      <c r="C34" s="34">
        <v>60000</v>
      </c>
      <c r="D34" s="34">
        <v>0</v>
      </c>
      <c r="E34" s="34">
        <v>60000</v>
      </c>
      <c r="F34" s="7">
        <v>100</v>
      </c>
    </row>
    <row r="35" spans="1:6" s="61" customFormat="1" ht="26.4" x14ac:dyDescent="0.25">
      <c r="A35" s="60">
        <v>7</v>
      </c>
      <c r="B35" s="43" t="s">
        <v>53</v>
      </c>
      <c r="C35" s="35">
        <v>20000</v>
      </c>
      <c r="D35" s="35">
        <v>-300</v>
      </c>
      <c r="E35" s="35">
        <v>19700</v>
      </c>
      <c r="F35" s="5">
        <v>98.5</v>
      </c>
    </row>
    <row r="36" spans="1:6" s="4" customFormat="1" ht="13.2" x14ac:dyDescent="0.25">
      <c r="A36" s="30">
        <v>71</v>
      </c>
      <c r="B36" s="72" t="s">
        <v>54</v>
      </c>
      <c r="C36" s="34">
        <v>20000</v>
      </c>
      <c r="D36" s="34">
        <v>-300</v>
      </c>
      <c r="E36" s="34">
        <v>19700</v>
      </c>
      <c r="F36" s="7">
        <v>98.5</v>
      </c>
    </row>
    <row r="37" spans="1:6" s="61" customFormat="1" ht="13.2" x14ac:dyDescent="0.25">
      <c r="A37" s="60">
        <v>8</v>
      </c>
      <c r="B37" s="43" t="s">
        <v>55</v>
      </c>
      <c r="C37" s="35">
        <v>5000000</v>
      </c>
      <c r="D37" s="35">
        <v>0</v>
      </c>
      <c r="E37" s="35">
        <v>5000000</v>
      </c>
      <c r="F37" s="5">
        <v>100</v>
      </c>
    </row>
    <row r="38" spans="1:6" s="4" customFormat="1" ht="13.2" x14ac:dyDescent="0.25">
      <c r="A38" s="30">
        <v>81</v>
      </c>
      <c r="B38" s="72" t="s">
        <v>56</v>
      </c>
      <c r="C38" s="34">
        <v>5000000</v>
      </c>
      <c r="D38" s="34">
        <v>0</v>
      </c>
      <c r="E38" s="34">
        <v>5000000</v>
      </c>
      <c r="F38" s="7">
        <v>100</v>
      </c>
    </row>
  </sheetData>
  <mergeCells count="1">
    <mergeCell ref="B1:E1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activeCell="A2" sqref="A2:E3"/>
    </sheetView>
  </sheetViews>
  <sheetFormatPr defaultColWidth="9.109375" defaultRowHeight="11.4" x14ac:dyDescent="0.2"/>
  <cols>
    <col min="1" max="1" width="9.109375" style="1"/>
    <col min="2" max="2" width="67.6640625" style="1" customWidth="1"/>
    <col min="3" max="3" width="14.88671875" style="1" customWidth="1"/>
    <col min="4" max="4" width="18" style="1" customWidth="1"/>
    <col min="5" max="5" width="16.5546875" style="1" customWidth="1"/>
    <col min="6" max="6" width="37" style="1" hidden="1" customWidth="1"/>
    <col min="7" max="16384" width="9.109375" style="1"/>
  </cols>
  <sheetData>
    <row r="1" spans="1:6" ht="12" thickBot="1" x14ac:dyDescent="0.25">
      <c r="B1" s="133" t="s">
        <v>57</v>
      </c>
      <c r="C1" s="134"/>
      <c r="D1" s="134"/>
      <c r="E1" s="134"/>
    </row>
    <row r="2" spans="1:6" ht="27" thickBot="1" x14ac:dyDescent="0.25">
      <c r="A2" s="73" t="s">
        <v>16</v>
      </c>
      <c r="B2" s="29" t="s">
        <v>17</v>
      </c>
      <c r="C2" s="21" t="s">
        <v>18</v>
      </c>
      <c r="D2" s="21" t="s">
        <v>19</v>
      </c>
      <c r="E2" s="22" t="s">
        <v>20</v>
      </c>
      <c r="F2" s="22" t="s">
        <v>20</v>
      </c>
    </row>
    <row r="3" spans="1:6" s="2" customFormat="1" ht="13.8" thickBot="1" x14ac:dyDescent="0.25">
      <c r="A3" s="74">
        <v>1</v>
      </c>
      <c r="B3" s="16">
        <v>2</v>
      </c>
      <c r="C3" s="16">
        <v>3</v>
      </c>
      <c r="D3" s="16">
        <v>4</v>
      </c>
      <c r="E3" s="16">
        <v>5</v>
      </c>
      <c r="F3" s="16">
        <v>5</v>
      </c>
    </row>
    <row r="4" spans="1:6" s="19" customFormat="1" ht="13.2" x14ac:dyDescent="0.25">
      <c r="A4" s="78"/>
      <c r="B4" s="79" t="s">
        <v>39</v>
      </c>
      <c r="C4" s="80">
        <f>C5</f>
        <v>53531964</v>
      </c>
      <c r="D4" s="81">
        <f>D5</f>
        <v>-1556700</v>
      </c>
      <c r="E4" s="82">
        <f>E5</f>
        <v>51975264</v>
      </c>
      <c r="F4" s="77" t="e">
        <f>SUM(F5,F7,#REF!,F11,F14,F16,F18)</f>
        <v>#REF!</v>
      </c>
    </row>
    <row r="5" spans="1:6" s="4" customFormat="1" ht="13.2" x14ac:dyDescent="0.25">
      <c r="A5" s="75" t="s">
        <v>58</v>
      </c>
      <c r="B5" s="43" t="s">
        <v>66</v>
      </c>
      <c r="C5" s="35">
        <v>53531964</v>
      </c>
      <c r="D5" s="35">
        <v>-1556700</v>
      </c>
      <c r="E5" s="33">
        <v>51975264</v>
      </c>
      <c r="F5" s="5">
        <v>97.09</v>
      </c>
    </row>
    <row r="6" spans="1:6" s="4" customFormat="1" ht="13.2" x14ac:dyDescent="0.25">
      <c r="A6" s="76" t="s">
        <v>62</v>
      </c>
      <c r="B6" s="72" t="s">
        <v>63</v>
      </c>
      <c r="C6" s="34">
        <v>28749652</v>
      </c>
      <c r="D6" s="34">
        <v>-2588102</v>
      </c>
      <c r="E6" s="32">
        <v>26161550</v>
      </c>
      <c r="F6" s="7">
        <v>91</v>
      </c>
    </row>
    <row r="7" spans="1:6" s="4" customFormat="1" ht="13.2" x14ac:dyDescent="0.25">
      <c r="A7" s="76" t="s">
        <v>59</v>
      </c>
      <c r="B7" s="72" t="s">
        <v>64</v>
      </c>
      <c r="C7" s="34">
        <v>22878114</v>
      </c>
      <c r="D7" s="34">
        <v>1018000</v>
      </c>
      <c r="E7" s="32">
        <v>23896114</v>
      </c>
      <c r="F7" s="7">
        <v>104.45</v>
      </c>
    </row>
    <row r="8" spans="1:6" s="4" customFormat="1" ht="13.2" x14ac:dyDescent="0.25">
      <c r="A8" s="76" t="s">
        <v>60</v>
      </c>
      <c r="B8" s="72" t="s">
        <v>65</v>
      </c>
      <c r="C8" s="34">
        <v>1904198</v>
      </c>
      <c r="D8" s="34">
        <v>13402</v>
      </c>
      <c r="E8" s="32">
        <v>1917600</v>
      </c>
      <c r="F8" s="7">
        <v>100.7</v>
      </c>
    </row>
  </sheetData>
  <mergeCells count="1">
    <mergeCell ref="B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activeCell="A3" sqref="A3:E4"/>
    </sheetView>
  </sheetViews>
  <sheetFormatPr defaultColWidth="9.109375" defaultRowHeight="11.4" x14ac:dyDescent="0.2"/>
  <cols>
    <col min="1" max="1" width="9.109375" style="1"/>
    <col min="2" max="2" width="50.88671875" style="1" customWidth="1"/>
    <col min="3" max="3" width="18.33203125" style="1" customWidth="1"/>
    <col min="4" max="4" width="20.6640625" style="1" customWidth="1"/>
    <col min="5" max="5" width="16.44140625" style="1" customWidth="1"/>
    <col min="6" max="6" width="2" style="1" hidden="1" customWidth="1"/>
    <col min="7" max="16384" width="9.109375" style="1"/>
  </cols>
  <sheetData>
    <row r="1" spans="1:6" x14ac:dyDescent="0.2">
      <c r="A1" s="133" t="s">
        <v>6</v>
      </c>
      <c r="B1" s="133"/>
      <c r="C1" s="133"/>
      <c r="D1" s="133"/>
      <c r="E1" s="133"/>
    </row>
    <row r="2" spans="1:6" ht="12" thickBot="1" x14ac:dyDescent="0.25">
      <c r="A2" s="134" t="s">
        <v>67</v>
      </c>
      <c r="B2" s="134"/>
      <c r="C2" s="134"/>
      <c r="D2" s="134"/>
      <c r="E2" s="134"/>
    </row>
    <row r="3" spans="1:6" ht="27" thickBot="1" x14ac:dyDescent="0.25">
      <c r="A3" s="73" t="s">
        <v>16</v>
      </c>
      <c r="B3" s="29" t="s">
        <v>17</v>
      </c>
      <c r="C3" s="21" t="s">
        <v>18</v>
      </c>
      <c r="D3" s="21" t="s">
        <v>19</v>
      </c>
      <c r="E3" s="22" t="s">
        <v>20</v>
      </c>
    </row>
    <row r="4" spans="1:6" s="2" customFormat="1" ht="15" customHeight="1" thickBot="1" x14ac:dyDescent="0.25">
      <c r="A4" s="74">
        <v>1</v>
      </c>
      <c r="B4" s="16">
        <v>2</v>
      </c>
      <c r="C4" s="16">
        <v>3</v>
      </c>
      <c r="D4" s="16">
        <v>4</v>
      </c>
      <c r="E4" s="16">
        <v>5</v>
      </c>
      <c r="F4" s="3" t="s">
        <v>0</v>
      </c>
    </row>
    <row r="5" spans="1:6" s="90" customFormat="1" ht="13.2" x14ac:dyDescent="0.25">
      <c r="A5" s="91">
        <v>8</v>
      </c>
      <c r="B5" s="89" t="s">
        <v>68</v>
      </c>
      <c r="C5" s="53">
        <v>5000000</v>
      </c>
      <c r="D5" s="53">
        <v>0</v>
      </c>
      <c r="E5" s="53">
        <v>5000000</v>
      </c>
      <c r="F5" s="18">
        <v>100</v>
      </c>
    </row>
    <row r="6" spans="1:6" s="4" customFormat="1" ht="13.2" x14ac:dyDescent="0.25">
      <c r="A6" s="30">
        <v>84</v>
      </c>
      <c r="B6" s="72" t="s">
        <v>69</v>
      </c>
      <c r="C6" s="34">
        <v>5000000</v>
      </c>
      <c r="D6" s="34">
        <v>0</v>
      </c>
      <c r="E6" s="34">
        <v>5000000</v>
      </c>
      <c r="F6" s="5">
        <v>100</v>
      </c>
    </row>
    <row r="7" spans="1:6" s="90" customFormat="1" ht="13.2" x14ac:dyDescent="0.25">
      <c r="A7" s="54">
        <v>5</v>
      </c>
      <c r="B7" s="89" t="s">
        <v>70</v>
      </c>
      <c r="C7" s="53">
        <v>1281849</v>
      </c>
      <c r="D7" s="53">
        <v>700000</v>
      </c>
      <c r="E7" s="53">
        <v>1981849</v>
      </c>
      <c r="F7" s="18">
        <v>154.61000000000001</v>
      </c>
    </row>
    <row r="8" spans="1:6" s="4" customFormat="1" ht="13.2" x14ac:dyDescent="0.25">
      <c r="A8" s="30">
        <v>54</v>
      </c>
      <c r="B8" s="72" t="s">
        <v>71</v>
      </c>
      <c r="C8" s="34">
        <v>1281849</v>
      </c>
      <c r="D8" s="34">
        <v>700000</v>
      </c>
      <c r="E8" s="34">
        <v>1981849</v>
      </c>
      <c r="F8" s="5">
        <v>154.61000000000001</v>
      </c>
    </row>
  </sheetData>
  <mergeCells count="2">
    <mergeCell ref="A1:E1"/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>
      <selection activeCell="I16" sqref="I16"/>
    </sheetView>
  </sheetViews>
  <sheetFormatPr defaultColWidth="9.109375" defaultRowHeight="11.4" x14ac:dyDescent="0.2"/>
  <cols>
    <col min="1" max="1" width="9.109375" style="1"/>
    <col min="2" max="2" width="46" style="1" customWidth="1"/>
    <col min="3" max="3" width="15.109375" style="1" customWidth="1"/>
    <col min="4" max="4" width="18.33203125" style="1" customWidth="1"/>
    <col min="5" max="5" width="15.5546875" style="1" customWidth="1"/>
    <col min="6" max="6" width="37" style="1" hidden="1" customWidth="1"/>
    <col min="7" max="16384" width="9.109375" style="1"/>
  </cols>
  <sheetData>
    <row r="1" spans="1:6" ht="12" thickBot="1" x14ac:dyDescent="0.25">
      <c r="A1" s="134" t="s">
        <v>72</v>
      </c>
      <c r="B1" s="134"/>
      <c r="C1" s="134"/>
      <c r="D1" s="134"/>
      <c r="E1" s="134"/>
    </row>
    <row r="2" spans="1:6" ht="27" thickBot="1" x14ac:dyDescent="0.25">
      <c r="A2" s="73" t="s">
        <v>16</v>
      </c>
      <c r="B2" s="29" t="s">
        <v>17</v>
      </c>
      <c r="C2" s="21" t="s">
        <v>18</v>
      </c>
      <c r="D2" s="21" t="s">
        <v>19</v>
      </c>
      <c r="E2" s="22" t="s">
        <v>20</v>
      </c>
    </row>
    <row r="3" spans="1:6" s="2" customFormat="1" ht="13.8" thickBot="1" x14ac:dyDescent="0.25">
      <c r="A3" s="74">
        <v>1</v>
      </c>
      <c r="B3" s="16">
        <v>2</v>
      </c>
      <c r="C3" s="16">
        <v>3</v>
      </c>
      <c r="D3" s="16">
        <v>4</v>
      </c>
      <c r="E3" s="16">
        <v>5</v>
      </c>
      <c r="F3" s="23" t="s">
        <v>0</v>
      </c>
    </row>
    <row r="4" spans="1:6" s="2" customFormat="1" ht="13.2" x14ac:dyDescent="0.2">
      <c r="A4" s="92"/>
      <c r="B4" s="48" t="s">
        <v>73</v>
      </c>
      <c r="C4" s="65">
        <f>C5</f>
        <v>5000000</v>
      </c>
      <c r="D4" s="65">
        <f>D5</f>
        <v>0</v>
      </c>
      <c r="E4" s="65">
        <f>E5</f>
        <v>5000000</v>
      </c>
      <c r="F4" s="14"/>
    </row>
    <row r="5" spans="1:6" s="61" customFormat="1" ht="13.2" x14ac:dyDescent="0.25">
      <c r="A5" s="93">
        <v>8</v>
      </c>
      <c r="B5" s="42" t="s">
        <v>55</v>
      </c>
      <c r="C5" s="39">
        <v>5000000</v>
      </c>
      <c r="D5" s="39">
        <v>0</v>
      </c>
      <c r="E5" s="39">
        <v>5000000</v>
      </c>
      <c r="F5" s="5">
        <v>100</v>
      </c>
    </row>
    <row r="6" spans="1:6" s="4" customFormat="1" ht="13.2" x14ac:dyDescent="0.25">
      <c r="A6" s="30">
        <v>81</v>
      </c>
      <c r="B6" s="72" t="s">
        <v>56</v>
      </c>
      <c r="C6" s="34">
        <v>5000000</v>
      </c>
      <c r="D6" s="34">
        <v>0</v>
      </c>
      <c r="E6" s="34">
        <v>5000000</v>
      </c>
      <c r="F6" s="7">
        <v>100</v>
      </c>
    </row>
    <row r="7" spans="1:6" s="4" customFormat="1" ht="13.2" x14ac:dyDescent="0.2">
      <c r="A7" s="94"/>
      <c r="B7" s="48" t="s">
        <v>74</v>
      </c>
      <c r="C7" s="56">
        <f>C8+C10</f>
        <v>1281849</v>
      </c>
      <c r="D7" s="56">
        <f>D8+D10</f>
        <v>700000</v>
      </c>
      <c r="E7" s="56">
        <f>E8+E10</f>
        <v>1981849</v>
      </c>
      <c r="F7" s="6">
        <v>100</v>
      </c>
    </row>
    <row r="8" spans="1:6" s="61" customFormat="1" ht="13.2" x14ac:dyDescent="0.25">
      <c r="A8" s="93">
        <v>3</v>
      </c>
      <c r="B8" s="43" t="s">
        <v>43</v>
      </c>
      <c r="C8" s="35">
        <v>178666</v>
      </c>
      <c r="D8" s="35">
        <v>200000</v>
      </c>
      <c r="E8" s="35">
        <v>378666</v>
      </c>
      <c r="F8" s="5">
        <v>211.94</v>
      </c>
    </row>
    <row r="9" spans="1:6" s="4" customFormat="1" ht="13.2" x14ac:dyDescent="0.25">
      <c r="A9" s="30">
        <v>31</v>
      </c>
      <c r="B9" s="72" t="s">
        <v>44</v>
      </c>
      <c r="C9" s="34">
        <v>178666</v>
      </c>
      <c r="D9" s="34">
        <v>200000</v>
      </c>
      <c r="E9" s="34">
        <v>378666</v>
      </c>
      <c r="F9" s="7">
        <v>211.94</v>
      </c>
    </row>
    <row r="10" spans="1:6" s="61" customFormat="1" ht="13.2" x14ac:dyDescent="0.25">
      <c r="A10" s="93">
        <v>4</v>
      </c>
      <c r="B10" s="43" t="s">
        <v>45</v>
      </c>
      <c r="C10" s="35">
        <v>1103183</v>
      </c>
      <c r="D10" s="35">
        <v>500000</v>
      </c>
      <c r="E10" s="35">
        <v>1603183</v>
      </c>
      <c r="F10" s="5">
        <v>145.32</v>
      </c>
    </row>
    <row r="11" spans="1:6" s="4" customFormat="1" ht="13.2" x14ac:dyDescent="0.25">
      <c r="A11" s="30">
        <v>43</v>
      </c>
      <c r="B11" s="72" t="s">
        <v>46</v>
      </c>
      <c r="C11" s="34">
        <v>618892</v>
      </c>
      <c r="D11" s="34">
        <v>500000</v>
      </c>
      <c r="E11" s="34">
        <v>1118892</v>
      </c>
      <c r="F11" s="7">
        <v>180.79</v>
      </c>
    </row>
    <row r="12" spans="1:6" s="4" customFormat="1" ht="13.2" x14ac:dyDescent="0.25">
      <c r="A12" s="30">
        <v>44</v>
      </c>
      <c r="B12" s="72" t="s">
        <v>47</v>
      </c>
      <c r="C12" s="34">
        <v>484291</v>
      </c>
      <c r="D12" s="34">
        <v>0</v>
      </c>
      <c r="E12" s="34">
        <v>484291</v>
      </c>
      <c r="F12" s="7">
        <v>100</v>
      </c>
    </row>
  </sheetData>
  <mergeCells count="1">
    <mergeCell ref="A1:E1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showGridLines="0" workbookViewId="0">
      <selection activeCell="E16" sqref="E16"/>
    </sheetView>
  </sheetViews>
  <sheetFormatPr defaultColWidth="9.109375" defaultRowHeight="13.2" x14ac:dyDescent="0.25"/>
  <cols>
    <col min="1" max="1" width="9.109375" style="108"/>
    <col min="2" max="2" width="43.33203125" style="1" customWidth="1"/>
    <col min="3" max="3" width="18.109375" style="1" customWidth="1"/>
    <col min="4" max="4" width="16.88671875" style="1" customWidth="1"/>
    <col min="5" max="5" width="16.44140625" style="1" customWidth="1"/>
    <col min="6" max="6" width="44.88671875" style="1" hidden="1" customWidth="1"/>
    <col min="7" max="16384" width="9.109375" style="1"/>
  </cols>
  <sheetData>
    <row r="1" spans="1:6" ht="12" thickBot="1" x14ac:dyDescent="0.25">
      <c r="A1" s="133" t="s">
        <v>75</v>
      </c>
      <c r="B1" s="134"/>
      <c r="C1" s="134"/>
      <c r="D1" s="134"/>
      <c r="E1" s="134"/>
    </row>
    <row r="2" spans="1:6" ht="27" thickBot="1" x14ac:dyDescent="0.25">
      <c r="A2" s="99" t="s">
        <v>76</v>
      </c>
      <c r="B2" s="97" t="s">
        <v>17</v>
      </c>
      <c r="C2" s="98" t="s">
        <v>78</v>
      </c>
      <c r="D2" s="99" t="s">
        <v>77</v>
      </c>
      <c r="E2" s="100" t="s">
        <v>79</v>
      </c>
    </row>
    <row r="3" spans="1:6" s="104" customFormat="1" ht="13.8" thickBot="1" x14ac:dyDescent="0.3">
      <c r="A3" s="124">
        <v>1</v>
      </c>
      <c r="B3" s="74">
        <v>2</v>
      </c>
      <c r="C3" s="96">
        <v>3</v>
      </c>
      <c r="D3" s="74">
        <v>4</v>
      </c>
      <c r="E3" s="95">
        <v>5</v>
      </c>
      <c r="F3" s="3" t="s">
        <v>0</v>
      </c>
    </row>
    <row r="4" spans="1:6" s="123" customFormat="1" x14ac:dyDescent="0.25">
      <c r="A4" s="125"/>
      <c r="B4" s="126" t="s">
        <v>61</v>
      </c>
      <c r="C4" s="127">
        <v>54813813</v>
      </c>
      <c r="D4" s="127">
        <v>-856700</v>
      </c>
      <c r="E4" s="127">
        <v>53957113</v>
      </c>
      <c r="F4" s="122">
        <v>98.44</v>
      </c>
    </row>
    <row r="5" spans="1:6" s="19" customFormat="1" ht="39.6" x14ac:dyDescent="0.25">
      <c r="A5" s="113" t="s">
        <v>80</v>
      </c>
      <c r="B5" s="121" t="s">
        <v>94</v>
      </c>
      <c r="C5" s="53">
        <v>54813813</v>
      </c>
      <c r="D5" s="53">
        <v>-856700</v>
      </c>
      <c r="E5" s="53">
        <v>53957113</v>
      </c>
      <c r="F5" s="18">
        <v>98.44</v>
      </c>
    </row>
    <row r="6" spans="1:6" s="4" customFormat="1" ht="26.4" x14ac:dyDescent="0.25">
      <c r="A6" s="119" t="s">
        <v>81</v>
      </c>
      <c r="B6" s="40" t="s">
        <v>95</v>
      </c>
      <c r="C6" s="35">
        <v>54813813</v>
      </c>
      <c r="D6" s="35">
        <v>-856700</v>
      </c>
      <c r="E6" s="35">
        <v>53957113</v>
      </c>
      <c r="F6" s="5">
        <v>98.44</v>
      </c>
    </row>
    <row r="7" spans="1:6" s="110" customFormat="1" x14ac:dyDescent="0.25">
      <c r="A7" s="107" t="s">
        <v>82</v>
      </c>
      <c r="B7" s="101" t="s">
        <v>42</v>
      </c>
      <c r="C7" s="120">
        <v>331875</v>
      </c>
      <c r="D7" s="120">
        <v>1000000</v>
      </c>
      <c r="E7" s="120">
        <v>1331875</v>
      </c>
      <c r="F7" s="109">
        <v>401.32</v>
      </c>
    </row>
    <row r="8" spans="1:6" s="110" customFormat="1" x14ac:dyDescent="0.25">
      <c r="A8" s="107" t="s">
        <v>83</v>
      </c>
      <c r="B8" s="101" t="s">
        <v>44</v>
      </c>
      <c r="C8" s="120">
        <v>9803450</v>
      </c>
      <c r="D8" s="120">
        <v>-3987672</v>
      </c>
      <c r="E8" s="120">
        <v>5815778</v>
      </c>
      <c r="F8" s="109">
        <v>59.32</v>
      </c>
    </row>
    <row r="9" spans="1:6" s="110" customFormat="1" x14ac:dyDescent="0.25">
      <c r="A9" s="107" t="s">
        <v>84</v>
      </c>
      <c r="B9" s="101" t="s">
        <v>109</v>
      </c>
      <c r="C9" s="120">
        <v>22019656</v>
      </c>
      <c r="D9" s="120">
        <v>1924312</v>
      </c>
      <c r="E9" s="120">
        <v>23943968</v>
      </c>
      <c r="F9" s="109">
        <v>108.74</v>
      </c>
    </row>
    <row r="10" spans="1:6" s="110" customFormat="1" x14ac:dyDescent="0.25">
      <c r="A10" s="107" t="s">
        <v>85</v>
      </c>
      <c r="B10" s="101" t="s">
        <v>110</v>
      </c>
      <c r="C10" s="120">
        <v>17578832</v>
      </c>
      <c r="D10" s="120">
        <v>206960</v>
      </c>
      <c r="E10" s="120">
        <v>17785792</v>
      </c>
      <c r="F10" s="109">
        <v>101.18</v>
      </c>
    </row>
    <row r="11" spans="1:6" s="110" customFormat="1" x14ac:dyDescent="0.25">
      <c r="A11" s="107" t="s">
        <v>86</v>
      </c>
      <c r="B11" s="101" t="s">
        <v>52</v>
      </c>
      <c r="C11" s="120">
        <v>60000</v>
      </c>
      <c r="D11" s="120">
        <v>0</v>
      </c>
      <c r="E11" s="120">
        <v>60000</v>
      </c>
      <c r="F11" s="109">
        <v>100</v>
      </c>
    </row>
    <row r="12" spans="1:6" s="110" customFormat="1" ht="26.4" x14ac:dyDescent="0.25">
      <c r="A12" s="107" t="s">
        <v>87</v>
      </c>
      <c r="B12" s="101" t="s">
        <v>111</v>
      </c>
      <c r="C12" s="120">
        <v>20000</v>
      </c>
      <c r="D12" s="120">
        <v>-300</v>
      </c>
      <c r="E12" s="120">
        <v>19700</v>
      </c>
      <c r="F12" s="109">
        <v>98.5</v>
      </c>
    </row>
    <row r="13" spans="1:6" s="110" customFormat="1" x14ac:dyDescent="0.25">
      <c r="A13" s="107" t="s">
        <v>88</v>
      </c>
      <c r="B13" s="101" t="s">
        <v>56</v>
      </c>
      <c r="C13" s="120">
        <v>5000000</v>
      </c>
      <c r="D13" s="120">
        <v>0</v>
      </c>
      <c r="E13" s="120">
        <v>5000000</v>
      </c>
      <c r="F13" s="109">
        <v>100</v>
      </c>
    </row>
    <row r="14" spans="1:6" s="61" customFormat="1" ht="26.4" x14ac:dyDescent="0.25">
      <c r="A14" s="113" t="s">
        <v>114</v>
      </c>
      <c r="B14" s="43" t="s">
        <v>112</v>
      </c>
      <c r="C14" s="35">
        <v>22268114</v>
      </c>
      <c r="D14" s="35">
        <v>1000000</v>
      </c>
      <c r="E14" s="35">
        <v>23268114</v>
      </c>
      <c r="F14" s="5">
        <v>104.49</v>
      </c>
    </row>
    <row r="15" spans="1:6" s="19" customFormat="1" ht="26.4" x14ac:dyDescent="0.25">
      <c r="A15" s="113" t="s">
        <v>89</v>
      </c>
      <c r="B15" s="89" t="s">
        <v>113</v>
      </c>
      <c r="C15" s="53">
        <v>22268114</v>
      </c>
      <c r="D15" s="53">
        <v>1000000</v>
      </c>
      <c r="E15" s="53">
        <v>23268114</v>
      </c>
      <c r="F15" s="18">
        <v>104.49</v>
      </c>
    </row>
    <row r="16" spans="1:6" s="103" customFormat="1" x14ac:dyDescent="0.25">
      <c r="A16" s="106" t="s">
        <v>90</v>
      </c>
      <c r="B16" s="101" t="s">
        <v>42</v>
      </c>
      <c r="C16" s="120">
        <v>100000</v>
      </c>
      <c r="D16" s="120">
        <v>1000000</v>
      </c>
      <c r="E16" s="120">
        <v>1100000</v>
      </c>
      <c r="F16" s="111">
        <v>1100</v>
      </c>
    </row>
    <row r="17" spans="1:6" s="4" customFormat="1" x14ac:dyDescent="0.25">
      <c r="A17" s="85">
        <v>4</v>
      </c>
      <c r="B17" s="72" t="s">
        <v>35</v>
      </c>
      <c r="C17" s="34">
        <v>100000</v>
      </c>
      <c r="D17" s="34">
        <v>1000000</v>
      </c>
      <c r="E17" s="34">
        <v>1100000</v>
      </c>
      <c r="F17" s="8">
        <v>1100</v>
      </c>
    </row>
    <row r="18" spans="1:6" s="4" customFormat="1" ht="12.75" customHeight="1" x14ac:dyDescent="0.25">
      <c r="A18" s="85">
        <v>42</v>
      </c>
      <c r="B18" s="72" t="s">
        <v>37</v>
      </c>
      <c r="C18" s="34">
        <v>0</v>
      </c>
      <c r="D18" s="34">
        <v>1000000</v>
      </c>
      <c r="E18" s="34">
        <v>1000000</v>
      </c>
      <c r="F18" s="9"/>
    </row>
    <row r="19" spans="1:6" s="4" customFormat="1" ht="26.4" x14ac:dyDescent="0.25">
      <c r="A19" s="85">
        <v>45</v>
      </c>
      <c r="B19" s="72" t="s">
        <v>38</v>
      </c>
      <c r="C19" s="34">
        <v>100000</v>
      </c>
      <c r="D19" s="34">
        <v>0</v>
      </c>
      <c r="E19" s="34">
        <v>100000</v>
      </c>
      <c r="F19" s="7">
        <v>100</v>
      </c>
    </row>
    <row r="20" spans="1:6" s="103" customFormat="1" x14ac:dyDescent="0.25">
      <c r="A20" s="106" t="s">
        <v>91</v>
      </c>
      <c r="B20" s="101" t="s">
        <v>44</v>
      </c>
      <c r="C20" s="120">
        <v>55322</v>
      </c>
      <c r="D20" s="120">
        <v>0</v>
      </c>
      <c r="E20" s="120">
        <v>55322</v>
      </c>
      <c r="F20" s="112">
        <v>100</v>
      </c>
    </row>
    <row r="21" spans="1:6" s="4" customFormat="1" x14ac:dyDescent="0.25">
      <c r="A21" s="85">
        <v>4</v>
      </c>
      <c r="B21" s="72" t="s">
        <v>35</v>
      </c>
      <c r="C21" s="34">
        <v>55322</v>
      </c>
      <c r="D21" s="34">
        <v>0</v>
      </c>
      <c r="E21" s="34">
        <v>55322</v>
      </c>
      <c r="F21" s="7">
        <v>100</v>
      </c>
    </row>
    <row r="22" spans="1:6" s="4" customFormat="1" ht="26.4" x14ac:dyDescent="0.25">
      <c r="A22" s="85">
        <v>45</v>
      </c>
      <c r="B22" s="72" t="s">
        <v>38</v>
      </c>
      <c r="C22" s="34">
        <v>55322</v>
      </c>
      <c r="D22" s="34">
        <v>0</v>
      </c>
      <c r="E22" s="34">
        <v>55322</v>
      </c>
      <c r="F22" s="7">
        <v>100</v>
      </c>
    </row>
    <row r="23" spans="1:6" s="103" customFormat="1" x14ac:dyDescent="0.25">
      <c r="A23" s="106" t="s">
        <v>92</v>
      </c>
      <c r="B23" s="101" t="s">
        <v>49</v>
      </c>
      <c r="C23" s="120">
        <v>17112792</v>
      </c>
      <c r="D23" s="120">
        <v>0</v>
      </c>
      <c r="E23" s="120">
        <v>17112792</v>
      </c>
      <c r="F23" s="112">
        <v>100</v>
      </c>
    </row>
    <row r="24" spans="1:6" s="4" customFormat="1" x14ac:dyDescent="0.25">
      <c r="A24" s="85">
        <v>4</v>
      </c>
      <c r="B24" s="72" t="s">
        <v>35</v>
      </c>
      <c r="C24" s="34">
        <v>17112792</v>
      </c>
      <c r="D24" s="34">
        <v>0</v>
      </c>
      <c r="E24" s="34">
        <v>17112792</v>
      </c>
      <c r="F24" s="7">
        <v>100</v>
      </c>
    </row>
    <row r="25" spans="1:6" s="4" customFormat="1" ht="12.75" customHeight="1" x14ac:dyDescent="0.25">
      <c r="A25" s="85">
        <v>42</v>
      </c>
      <c r="B25" s="72" t="s">
        <v>37</v>
      </c>
      <c r="C25" s="34">
        <v>2148000</v>
      </c>
      <c r="D25" s="34">
        <v>0</v>
      </c>
      <c r="E25" s="34">
        <v>2148000</v>
      </c>
      <c r="F25" s="7">
        <v>100</v>
      </c>
    </row>
    <row r="26" spans="1:6" s="4" customFormat="1" ht="26.4" x14ac:dyDescent="0.25">
      <c r="A26" s="85">
        <v>45</v>
      </c>
      <c r="B26" s="72" t="s">
        <v>38</v>
      </c>
      <c r="C26" s="34">
        <v>14964792</v>
      </c>
      <c r="D26" s="34">
        <v>0</v>
      </c>
      <c r="E26" s="34">
        <v>14964792</v>
      </c>
      <c r="F26" s="7">
        <v>100</v>
      </c>
    </row>
    <row r="27" spans="1:6" s="103" customFormat="1" x14ac:dyDescent="0.25">
      <c r="A27" s="106" t="s">
        <v>93</v>
      </c>
      <c r="B27" s="101" t="s">
        <v>56</v>
      </c>
      <c r="C27" s="120">
        <v>5000000</v>
      </c>
      <c r="D27" s="120">
        <v>0</v>
      </c>
      <c r="E27" s="120">
        <v>5000000</v>
      </c>
      <c r="F27" s="112">
        <v>100</v>
      </c>
    </row>
    <row r="28" spans="1:6" s="4" customFormat="1" x14ac:dyDescent="0.25">
      <c r="A28" s="85">
        <v>4</v>
      </c>
      <c r="B28" s="72" t="s">
        <v>35</v>
      </c>
      <c r="C28" s="34">
        <v>5000000</v>
      </c>
      <c r="D28" s="34">
        <v>0</v>
      </c>
      <c r="E28" s="34">
        <v>5000000</v>
      </c>
      <c r="F28" s="7">
        <v>100</v>
      </c>
    </row>
    <row r="29" spans="1:6" s="4" customFormat="1" ht="26.4" x14ac:dyDescent="0.25">
      <c r="A29" s="85">
        <v>45</v>
      </c>
      <c r="B29" s="72" t="s">
        <v>38</v>
      </c>
      <c r="C29" s="34">
        <v>5000000</v>
      </c>
      <c r="D29" s="34">
        <v>0</v>
      </c>
      <c r="E29" s="34">
        <v>5000000</v>
      </c>
      <c r="F29" s="7">
        <v>100</v>
      </c>
    </row>
    <row r="30" spans="1:6" s="61" customFormat="1" ht="26.4" x14ac:dyDescent="0.25">
      <c r="A30" s="119" t="s">
        <v>96</v>
      </c>
      <c r="B30" s="43" t="s">
        <v>122</v>
      </c>
      <c r="C30" s="35">
        <v>111875</v>
      </c>
      <c r="D30" s="35">
        <v>0</v>
      </c>
      <c r="E30" s="35">
        <v>111875</v>
      </c>
      <c r="F30" s="5">
        <v>100</v>
      </c>
    </row>
    <row r="31" spans="1:6" s="19" customFormat="1" ht="26.4" x14ac:dyDescent="0.25">
      <c r="A31" s="113" t="s">
        <v>97</v>
      </c>
      <c r="B31" s="89" t="s">
        <v>121</v>
      </c>
      <c r="C31" s="53">
        <v>111875</v>
      </c>
      <c r="D31" s="53">
        <v>0</v>
      </c>
      <c r="E31" s="53">
        <v>111875</v>
      </c>
      <c r="F31" s="18">
        <v>100</v>
      </c>
    </row>
    <row r="32" spans="1:6" s="103" customFormat="1" x14ac:dyDescent="0.25">
      <c r="A32" s="106" t="s">
        <v>90</v>
      </c>
      <c r="B32" s="101" t="s">
        <v>42</v>
      </c>
      <c r="C32" s="120">
        <v>111875</v>
      </c>
      <c r="D32" s="120">
        <v>0</v>
      </c>
      <c r="E32" s="120">
        <v>111875</v>
      </c>
      <c r="F32" s="112">
        <v>100</v>
      </c>
    </row>
    <row r="33" spans="1:6" s="4" customFormat="1" x14ac:dyDescent="0.25">
      <c r="A33" s="85">
        <v>4</v>
      </c>
      <c r="B33" s="72" t="s">
        <v>35</v>
      </c>
      <c r="C33" s="34">
        <v>111875</v>
      </c>
      <c r="D33" s="34">
        <v>0</v>
      </c>
      <c r="E33" s="34">
        <v>111875</v>
      </c>
      <c r="F33" s="7">
        <v>100</v>
      </c>
    </row>
    <row r="34" spans="1:6" s="4" customFormat="1" ht="12.75" customHeight="1" x14ac:dyDescent="0.25">
      <c r="A34" s="85">
        <v>42</v>
      </c>
      <c r="B34" s="72" t="s">
        <v>37</v>
      </c>
      <c r="C34" s="34">
        <v>111875</v>
      </c>
      <c r="D34" s="34">
        <v>0</v>
      </c>
      <c r="E34" s="34">
        <v>111875</v>
      </c>
      <c r="F34" s="7">
        <v>100</v>
      </c>
    </row>
    <row r="35" spans="1:6" s="61" customFormat="1" ht="26.4" x14ac:dyDescent="0.25">
      <c r="A35" s="105" t="s">
        <v>98</v>
      </c>
      <c r="B35" s="43" t="s">
        <v>120</v>
      </c>
      <c r="C35" s="35">
        <v>32433824</v>
      </c>
      <c r="D35" s="35">
        <v>-1856700</v>
      </c>
      <c r="E35" s="35">
        <v>30577124</v>
      </c>
      <c r="F35" s="5">
        <v>94.28</v>
      </c>
    </row>
    <row r="36" spans="1:6" s="118" customFormat="1" x14ac:dyDescent="0.3">
      <c r="A36" s="113" t="s">
        <v>99</v>
      </c>
      <c r="B36" s="89" t="s">
        <v>119</v>
      </c>
      <c r="C36" s="53">
        <v>26993925</v>
      </c>
      <c r="D36" s="53">
        <v>-1539125</v>
      </c>
      <c r="E36" s="53">
        <v>25454800</v>
      </c>
      <c r="F36" s="117">
        <v>94.3</v>
      </c>
    </row>
    <row r="37" spans="1:6" s="103" customFormat="1" x14ac:dyDescent="0.25">
      <c r="A37" s="107" t="s">
        <v>91</v>
      </c>
      <c r="B37" s="101" t="s">
        <v>44</v>
      </c>
      <c r="C37" s="120">
        <v>6730475</v>
      </c>
      <c r="D37" s="120">
        <v>-2798225</v>
      </c>
      <c r="E37" s="120">
        <v>3932250</v>
      </c>
      <c r="F37" s="112">
        <v>58.42</v>
      </c>
    </row>
    <row r="38" spans="1:6" s="4" customFormat="1" x14ac:dyDescent="0.25">
      <c r="A38" s="84">
        <v>3</v>
      </c>
      <c r="B38" s="72" t="s">
        <v>29</v>
      </c>
      <c r="C38" s="34">
        <v>6730475</v>
      </c>
      <c r="D38" s="34">
        <v>-2798225</v>
      </c>
      <c r="E38" s="34">
        <v>3932250</v>
      </c>
      <c r="F38" s="7">
        <v>58.42</v>
      </c>
    </row>
    <row r="39" spans="1:6" s="4" customFormat="1" x14ac:dyDescent="0.25">
      <c r="A39" s="84">
        <v>31</v>
      </c>
      <c r="B39" s="72" t="s">
        <v>30</v>
      </c>
      <c r="C39" s="34">
        <v>4670901</v>
      </c>
      <c r="D39" s="34">
        <v>-2329203</v>
      </c>
      <c r="E39" s="34">
        <v>2341698</v>
      </c>
      <c r="F39" s="7">
        <v>50.13</v>
      </c>
    </row>
    <row r="40" spans="1:6" s="4" customFormat="1" x14ac:dyDescent="0.25">
      <c r="A40" s="84">
        <v>32</v>
      </c>
      <c r="B40" s="72" t="s">
        <v>31</v>
      </c>
      <c r="C40" s="34">
        <v>2042922</v>
      </c>
      <c r="D40" s="34">
        <v>-467922</v>
      </c>
      <c r="E40" s="34">
        <v>1575000</v>
      </c>
      <c r="F40" s="7">
        <v>77.099999999999994</v>
      </c>
    </row>
    <row r="41" spans="1:6" s="4" customFormat="1" x14ac:dyDescent="0.25">
      <c r="A41" s="84">
        <v>34</v>
      </c>
      <c r="B41" s="72" t="s">
        <v>32</v>
      </c>
      <c r="C41" s="34">
        <v>14558</v>
      </c>
      <c r="D41" s="34">
        <v>0</v>
      </c>
      <c r="E41" s="34">
        <v>14558</v>
      </c>
      <c r="F41" s="7">
        <v>100</v>
      </c>
    </row>
    <row r="42" spans="1:6" s="4" customFormat="1" ht="26.4" x14ac:dyDescent="0.25">
      <c r="A42" s="84">
        <v>37</v>
      </c>
      <c r="B42" s="72" t="s">
        <v>33</v>
      </c>
      <c r="C42" s="34">
        <v>1500</v>
      </c>
      <c r="D42" s="34">
        <v>-1100</v>
      </c>
      <c r="E42" s="34">
        <v>400</v>
      </c>
      <c r="F42" s="7">
        <v>26.67</v>
      </c>
    </row>
    <row r="43" spans="1:6" s="4" customFormat="1" x14ac:dyDescent="0.25">
      <c r="A43" s="84">
        <v>38</v>
      </c>
      <c r="B43" s="72" t="s">
        <v>34</v>
      </c>
      <c r="C43" s="34">
        <v>594</v>
      </c>
      <c r="D43" s="34">
        <v>0</v>
      </c>
      <c r="E43" s="34">
        <v>594</v>
      </c>
      <c r="F43" s="7">
        <v>100</v>
      </c>
    </row>
    <row r="44" spans="1:6" s="103" customFormat="1" x14ac:dyDescent="0.25">
      <c r="A44" s="107" t="s">
        <v>100</v>
      </c>
      <c r="B44" s="101" t="s">
        <v>46</v>
      </c>
      <c r="C44" s="120">
        <v>19767410</v>
      </c>
      <c r="D44" s="120">
        <v>1174140</v>
      </c>
      <c r="E44" s="120">
        <v>20941550</v>
      </c>
      <c r="F44" s="112">
        <v>105.94</v>
      </c>
    </row>
    <row r="45" spans="1:6" s="4" customFormat="1" x14ac:dyDescent="0.25">
      <c r="A45" s="84">
        <v>3</v>
      </c>
      <c r="B45" s="72" t="s">
        <v>29</v>
      </c>
      <c r="C45" s="34">
        <v>19767410</v>
      </c>
      <c r="D45" s="34">
        <v>1174140</v>
      </c>
      <c r="E45" s="34">
        <v>20941550</v>
      </c>
      <c r="F45" s="7">
        <v>105.94</v>
      </c>
    </row>
    <row r="46" spans="1:6" s="4" customFormat="1" x14ac:dyDescent="0.25">
      <c r="A46" s="84">
        <v>31</v>
      </c>
      <c r="B46" s="72" t="s">
        <v>30</v>
      </c>
      <c r="C46" s="34">
        <v>14496923</v>
      </c>
      <c r="D46" s="34">
        <v>2236118</v>
      </c>
      <c r="E46" s="34">
        <v>16733041</v>
      </c>
      <c r="F46" s="7">
        <v>115.42</v>
      </c>
    </row>
    <row r="47" spans="1:6" s="4" customFormat="1" x14ac:dyDescent="0.25">
      <c r="A47" s="84">
        <v>32</v>
      </c>
      <c r="B47" s="72" t="s">
        <v>31</v>
      </c>
      <c r="C47" s="34">
        <v>5231639</v>
      </c>
      <c r="D47" s="34">
        <v>-1063078</v>
      </c>
      <c r="E47" s="34">
        <v>4168561</v>
      </c>
      <c r="F47" s="7">
        <v>79.680000000000007</v>
      </c>
    </row>
    <row r="48" spans="1:6" s="4" customFormat="1" x14ac:dyDescent="0.25">
      <c r="A48" s="84">
        <v>34</v>
      </c>
      <c r="B48" s="72" t="s">
        <v>32</v>
      </c>
      <c r="C48" s="34">
        <v>35642</v>
      </c>
      <c r="D48" s="34">
        <v>0</v>
      </c>
      <c r="E48" s="34">
        <v>35642</v>
      </c>
      <c r="F48" s="7">
        <v>100</v>
      </c>
    </row>
    <row r="49" spans="1:6" s="4" customFormat="1" ht="26.4" x14ac:dyDescent="0.25">
      <c r="A49" s="84">
        <v>37</v>
      </c>
      <c r="B49" s="72" t="s">
        <v>33</v>
      </c>
      <c r="C49" s="34">
        <v>2000</v>
      </c>
      <c r="D49" s="34">
        <v>1100</v>
      </c>
      <c r="E49" s="34">
        <v>3100</v>
      </c>
      <c r="F49" s="7">
        <v>155</v>
      </c>
    </row>
    <row r="50" spans="1:6" s="4" customFormat="1" x14ac:dyDescent="0.25">
      <c r="A50" s="84">
        <v>38</v>
      </c>
      <c r="B50" s="72" t="s">
        <v>34</v>
      </c>
      <c r="C50" s="34">
        <v>1206</v>
      </c>
      <c r="D50" s="34">
        <v>0</v>
      </c>
      <c r="E50" s="34">
        <v>1206</v>
      </c>
      <c r="F50" s="7">
        <v>100</v>
      </c>
    </row>
    <row r="51" spans="1:6" s="103" customFormat="1" x14ac:dyDescent="0.25">
      <c r="A51" s="107" t="s">
        <v>92</v>
      </c>
      <c r="B51" s="101" t="s">
        <v>49</v>
      </c>
      <c r="C51" s="120">
        <v>99809</v>
      </c>
      <c r="D51" s="120">
        <v>70191</v>
      </c>
      <c r="E51" s="120">
        <v>170000</v>
      </c>
      <c r="F51" s="112">
        <v>170.33</v>
      </c>
    </row>
    <row r="52" spans="1:6" s="4" customFormat="1" x14ac:dyDescent="0.25">
      <c r="A52" s="84">
        <v>3</v>
      </c>
      <c r="B52" s="72" t="s">
        <v>29</v>
      </c>
      <c r="C52" s="34">
        <v>99809</v>
      </c>
      <c r="D52" s="34">
        <v>70191</v>
      </c>
      <c r="E52" s="34">
        <v>170000</v>
      </c>
      <c r="F52" s="7">
        <v>170.33</v>
      </c>
    </row>
    <row r="53" spans="1:6" s="4" customFormat="1" x14ac:dyDescent="0.25">
      <c r="A53" s="84">
        <v>31</v>
      </c>
      <c r="B53" s="72" t="s">
        <v>30</v>
      </c>
      <c r="C53" s="34">
        <v>92319</v>
      </c>
      <c r="D53" s="34">
        <v>68331</v>
      </c>
      <c r="E53" s="34">
        <v>160650</v>
      </c>
      <c r="F53" s="7">
        <v>174.02</v>
      </c>
    </row>
    <row r="54" spans="1:6" s="4" customFormat="1" x14ac:dyDescent="0.25">
      <c r="A54" s="84">
        <v>32</v>
      </c>
      <c r="B54" s="72" t="s">
        <v>31</v>
      </c>
      <c r="C54" s="34">
        <v>7490</v>
      </c>
      <c r="D54" s="34">
        <v>1860</v>
      </c>
      <c r="E54" s="34">
        <v>9350</v>
      </c>
      <c r="F54" s="7">
        <v>124.83</v>
      </c>
    </row>
    <row r="55" spans="1:6" s="103" customFormat="1" x14ac:dyDescent="0.25">
      <c r="A55" s="107" t="s">
        <v>101</v>
      </c>
      <c r="B55" s="101" t="s">
        <v>50</v>
      </c>
      <c r="C55" s="120">
        <v>366231</v>
      </c>
      <c r="D55" s="120">
        <v>19769</v>
      </c>
      <c r="E55" s="120">
        <v>386000</v>
      </c>
      <c r="F55" s="112">
        <v>105.4</v>
      </c>
    </row>
    <row r="56" spans="1:6" s="4" customFormat="1" x14ac:dyDescent="0.25">
      <c r="A56" s="84">
        <v>3</v>
      </c>
      <c r="B56" s="72" t="s">
        <v>29</v>
      </c>
      <c r="C56" s="34">
        <v>366231</v>
      </c>
      <c r="D56" s="34">
        <v>19769</v>
      </c>
      <c r="E56" s="34">
        <v>386000</v>
      </c>
      <c r="F56" s="7">
        <v>105.4</v>
      </c>
    </row>
    <row r="57" spans="1:6" s="4" customFormat="1" x14ac:dyDescent="0.25">
      <c r="A57" s="84">
        <v>31</v>
      </c>
      <c r="B57" s="72" t="s">
        <v>30</v>
      </c>
      <c r="C57" s="34">
        <v>14857</v>
      </c>
      <c r="D57" s="34">
        <v>19754</v>
      </c>
      <c r="E57" s="34">
        <v>34611</v>
      </c>
      <c r="F57" s="7">
        <v>232.96</v>
      </c>
    </row>
    <row r="58" spans="1:6" s="4" customFormat="1" x14ac:dyDescent="0.25">
      <c r="A58" s="84">
        <v>32</v>
      </c>
      <c r="B58" s="72" t="s">
        <v>31</v>
      </c>
      <c r="C58" s="34">
        <v>351374</v>
      </c>
      <c r="D58" s="34">
        <v>15</v>
      </c>
      <c r="E58" s="34">
        <v>351389</v>
      </c>
      <c r="F58" s="7">
        <v>100</v>
      </c>
    </row>
    <row r="59" spans="1:6" s="103" customFormat="1" x14ac:dyDescent="0.25">
      <c r="A59" s="107" t="s">
        <v>102</v>
      </c>
      <c r="B59" s="101" t="s">
        <v>52</v>
      </c>
      <c r="C59" s="120">
        <v>30000</v>
      </c>
      <c r="D59" s="120">
        <v>-5000</v>
      </c>
      <c r="E59" s="120">
        <v>25000</v>
      </c>
      <c r="F59" s="112">
        <v>83.33</v>
      </c>
    </row>
    <row r="60" spans="1:6" s="4" customFormat="1" x14ac:dyDescent="0.25">
      <c r="A60" s="84">
        <v>3</v>
      </c>
      <c r="B60" s="72" t="s">
        <v>29</v>
      </c>
      <c r="C60" s="34">
        <v>30000</v>
      </c>
      <c r="D60" s="34">
        <v>-5000</v>
      </c>
      <c r="E60" s="34">
        <v>25000</v>
      </c>
      <c r="F60" s="7">
        <v>83.33</v>
      </c>
    </row>
    <row r="61" spans="1:6" s="4" customFormat="1" x14ac:dyDescent="0.25">
      <c r="A61" s="84">
        <v>32</v>
      </c>
      <c r="B61" s="72" t="s">
        <v>31</v>
      </c>
      <c r="C61" s="34">
        <v>30000</v>
      </c>
      <c r="D61" s="34">
        <v>-5000</v>
      </c>
      <c r="E61" s="34">
        <v>25000</v>
      </c>
      <c r="F61" s="7">
        <v>83.33</v>
      </c>
    </row>
    <row r="62" spans="1:6" s="19" customFormat="1" ht="26.4" x14ac:dyDescent="0.25">
      <c r="A62" s="113" t="s">
        <v>103</v>
      </c>
      <c r="B62" s="89" t="s">
        <v>118</v>
      </c>
      <c r="C62" s="53">
        <v>2468400</v>
      </c>
      <c r="D62" s="53">
        <v>-1003200</v>
      </c>
      <c r="E62" s="53">
        <v>1465200</v>
      </c>
      <c r="F62" s="18">
        <v>59.36</v>
      </c>
    </row>
    <row r="63" spans="1:6" s="103" customFormat="1" x14ac:dyDescent="0.25">
      <c r="A63" s="107" t="s">
        <v>91</v>
      </c>
      <c r="B63" s="101" t="s">
        <v>44</v>
      </c>
      <c r="C63" s="120">
        <v>2285677</v>
      </c>
      <c r="D63" s="120">
        <v>-1107477</v>
      </c>
      <c r="E63" s="120">
        <v>1178200</v>
      </c>
      <c r="F63" s="112">
        <v>51.55</v>
      </c>
    </row>
    <row r="64" spans="1:6" s="4" customFormat="1" x14ac:dyDescent="0.25">
      <c r="A64" s="84">
        <v>4</v>
      </c>
      <c r="B64" s="72" t="s">
        <v>35</v>
      </c>
      <c r="C64" s="34">
        <v>2285677</v>
      </c>
      <c r="D64" s="34">
        <v>-1107477</v>
      </c>
      <c r="E64" s="34">
        <v>1178200</v>
      </c>
      <c r="F64" s="7">
        <v>51.55</v>
      </c>
    </row>
    <row r="65" spans="1:6" s="4" customFormat="1" ht="12.75" customHeight="1" x14ac:dyDescent="0.25">
      <c r="A65" s="84">
        <v>42</v>
      </c>
      <c r="B65" s="72" t="s">
        <v>37</v>
      </c>
      <c r="C65" s="34">
        <v>849227</v>
      </c>
      <c r="D65" s="34">
        <v>-107477</v>
      </c>
      <c r="E65" s="34">
        <v>741750</v>
      </c>
      <c r="F65" s="7">
        <v>87.34</v>
      </c>
    </row>
    <row r="66" spans="1:6" s="4" customFormat="1" ht="26.4" x14ac:dyDescent="0.25">
      <c r="A66" s="84">
        <v>45</v>
      </c>
      <c r="B66" s="72" t="s">
        <v>38</v>
      </c>
      <c r="C66" s="34">
        <v>1436450</v>
      </c>
      <c r="D66" s="34">
        <v>-1000000</v>
      </c>
      <c r="E66" s="34">
        <v>436450</v>
      </c>
      <c r="F66" s="7">
        <v>30.38</v>
      </c>
    </row>
    <row r="67" spans="1:6" s="103" customFormat="1" x14ac:dyDescent="0.25">
      <c r="A67" s="107" t="s">
        <v>104</v>
      </c>
      <c r="B67" s="101" t="s">
        <v>47</v>
      </c>
      <c r="C67" s="120">
        <v>132723</v>
      </c>
      <c r="D67" s="120">
        <v>42577</v>
      </c>
      <c r="E67" s="120">
        <v>175300</v>
      </c>
      <c r="F67" s="112">
        <v>132.08000000000001</v>
      </c>
    </row>
    <row r="68" spans="1:6" s="4" customFormat="1" x14ac:dyDescent="0.25">
      <c r="A68" s="84">
        <v>4</v>
      </c>
      <c r="B68" s="72" t="s">
        <v>35</v>
      </c>
      <c r="C68" s="34">
        <v>132723</v>
      </c>
      <c r="D68" s="34">
        <v>42577</v>
      </c>
      <c r="E68" s="34">
        <v>175300</v>
      </c>
      <c r="F68" s="7">
        <v>132.08000000000001</v>
      </c>
    </row>
    <row r="69" spans="1:6" s="4" customFormat="1" ht="12.75" customHeight="1" x14ac:dyDescent="0.25">
      <c r="A69" s="84">
        <v>42</v>
      </c>
      <c r="B69" s="72" t="s">
        <v>37</v>
      </c>
      <c r="C69" s="34">
        <v>132723</v>
      </c>
      <c r="D69" s="34">
        <v>42577</v>
      </c>
      <c r="E69" s="34">
        <v>175300</v>
      </c>
      <c r="F69" s="7">
        <v>132.08000000000001</v>
      </c>
    </row>
    <row r="70" spans="1:6" s="103" customFormat="1" x14ac:dyDescent="0.25">
      <c r="A70" s="107" t="s">
        <v>101</v>
      </c>
      <c r="B70" s="101" t="s">
        <v>50</v>
      </c>
      <c r="C70" s="120">
        <v>0</v>
      </c>
      <c r="D70" s="120">
        <v>57000</v>
      </c>
      <c r="E70" s="120">
        <v>57000</v>
      </c>
      <c r="F70" s="114"/>
    </row>
    <row r="71" spans="1:6" s="4" customFormat="1" x14ac:dyDescent="0.25">
      <c r="A71" s="84">
        <v>4</v>
      </c>
      <c r="B71" s="72" t="s">
        <v>35</v>
      </c>
      <c r="C71" s="34">
        <v>0</v>
      </c>
      <c r="D71" s="34">
        <v>57000</v>
      </c>
      <c r="E71" s="34">
        <v>57000</v>
      </c>
      <c r="F71" s="9"/>
    </row>
    <row r="72" spans="1:6" s="4" customFormat="1" ht="12.75" customHeight="1" x14ac:dyDescent="0.25">
      <c r="A72" s="84">
        <v>42</v>
      </c>
      <c r="B72" s="72" t="s">
        <v>37</v>
      </c>
      <c r="C72" s="34">
        <v>0</v>
      </c>
      <c r="D72" s="34">
        <v>57000</v>
      </c>
      <c r="E72" s="34">
        <v>57000</v>
      </c>
      <c r="F72" s="9"/>
    </row>
    <row r="73" spans="1:6" s="103" customFormat="1" x14ac:dyDescent="0.25">
      <c r="A73" s="107" t="s">
        <v>102</v>
      </c>
      <c r="B73" s="101" t="s">
        <v>52</v>
      </c>
      <c r="C73" s="120">
        <v>30000</v>
      </c>
      <c r="D73" s="120">
        <v>5000</v>
      </c>
      <c r="E73" s="120">
        <v>35000</v>
      </c>
      <c r="F73" s="112">
        <v>116.67</v>
      </c>
    </row>
    <row r="74" spans="1:6" s="4" customFormat="1" x14ac:dyDescent="0.25">
      <c r="A74" s="84">
        <v>4</v>
      </c>
      <c r="B74" s="72" t="s">
        <v>35</v>
      </c>
      <c r="C74" s="34">
        <v>30000</v>
      </c>
      <c r="D74" s="34">
        <v>5000</v>
      </c>
      <c r="E74" s="34">
        <v>35000</v>
      </c>
      <c r="F74" s="7">
        <v>116.67</v>
      </c>
    </row>
    <row r="75" spans="1:6" s="4" customFormat="1" ht="12" customHeight="1" x14ac:dyDescent="0.25">
      <c r="A75" s="84">
        <v>42</v>
      </c>
      <c r="B75" s="72" t="s">
        <v>37</v>
      </c>
      <c r="C75" s="34">
        <v>30000</v>
      </c>
      <c r="D75" s="34">
        <v>5000</v>
      </c>
      <c r="E75" s="34">
        <v>35000</v>
      </c>
      <c r="F75" s="7">
        <v>116.67</v>
      </c>
    </row>
    <row r="76" spans="1:6" s="103" customFormat="1" x14ac:dyDescent="0.25">
      <c r="A76" s="107" t="s">
        <v>105</v>
      </c>
      <c r="B76" s="101" t="s">
        <v>54</v>
      </c>
      <c r="C76" s="120">
        <v>20000</v>
      </c>
      <c r="D76" s="120">
        <v>-300</v>
      </c>
      <c r="E76" s="120">
        <v>19700</v>
      </c>
      <c r="F76" s="112">
        <v>98.5</v>
      </c>
    </row>
    <row r="77" spans="1:6" s="4" customFormat="1" x14ac:dyDescent="0.25">
      <c r="A77" s="84">
        <v>4</v>
      </c>
      <c r="B77" s="72" t="s">
        <v>35</v>
      </c>
      <c r="C77" s="34">
        <v>20000</v>
      </c>
      <c r="D77" s="34">
        <v>-300</v>
      </c>
      <c r="E77" s="34">
        <v>19700</v>
      </c>
      <c r="F77" s="7">
        <v>98.5</v>
      </c>
    </row>
    <row r="78" spans="1:6" s="4" customFormat="1" ht="12.75" customHeight="1" x14ac:dyDescent="0.25">
      <c r="A78" s="84">
        <v>42</v>
      </c>
      <c r="B78" s="72" t="s">
        <v>37</v>
      </c>
      <c r="C78" s="34">
        <v>20000</v>
      </c>
      <c r="D78" s="34">
        <v>-300</v>
      </c>
      <c r="E78" s="34">
        <v>19700</v>
      </c>
      <c r="F78" s="7">
        <v>98.5</v>
      </c>
    </row>
    <row r="79" spans="1:6" s="19" customFormat="1" x14ac:dyDescent="0.25">
      <c r="A79" s="113" t="s">
        <v>106</v>
      </c>
      <c r="B79" s="89" t="s">
        <v>117</v>
      </c>
      <c r="C79" s="53">
        <v>50500</v>
      </c>
      <c r="D79" s="53">
        <v>-23000</v>
      </c>
      <c r="E79" s="53">
        <v>27500</v>
      </c>
      <c r="F79" s="18">
        <v>54.46</v>
      </c>
    </row>
    <row r="80" spans="1:6" s="103" customFormat="1" x14ac:dyDescent="0.25">
      <c r="A80" s="107" t="s">
        <v>91</v>
      </c>
      <c r="B80" s="101" t="s">
        <v>44</v>
      </c>
      <c r="C80" s="120">
        <v>14635</v>
      </c>
      <c r="D80" s="120">
        <v>12865</v>
      </c>
      <c r="E80" s="120">
        <v>27500</v>
      </c>
      <c r="F80" s="112">
        <v>187.91</v>
      </c>
    </row>
    <row r="81" spans="1:6" s="4" customFormat="1" x14ac:dyDescent="0.25">
      <c r="A81" s="84">
        <v>4</v>
      </c>
      <c r="B81" s="72" t="s">
        <v>35</v>
      </c>
      <c r="C81" s="34">
        <v>14635</v>
      </c>
      <c r="D81" s="34">
        <v>12865</v>
      </c>
      <c r="E81" s="34">
        <v>27500</v>
      </c>
      <c r="F81" s="7">
        <v>187.91</v>
      </c>
    </row>
    <row r="82" spans="1:6" s="4" customFormat="1" ht="26.4" x14ac:dyDescent="0.25">
      <c r="A82" s="84">
        <v>41</v>
      </c>
      <c r="B82" s="72" t="s">
        <v>36</v>
      </c>
      <c r="C82" s="34">
        <v>5582</v>
      </c>
      <c r="D82" s="34">
        <v>16918</v>
      </c>
      <c r="E82" s="34">
        <v>22500</v>
      </c>
      <c r="F82" s="7">
        <v>403.08</v>
      </c>
    </row>
    <row r="83" spans="1:6" s="4" customFormat="1" ht="12.75" customHeight="1" x14ac:dyDescent="0.25">
      <c r="A83" s="84">
        <v>42</v>
      </c>
      <c r="B83" s="72" t="s">
        <v>37</v>
      </c>
      <c r="C83" s="34">
        <v>9053</v>
      </c>
      <c r="D83" s="34">
        <v>-4053</v>
      </c>
      <c r="E83" s="34">
        <v>5000</v>
      </c>
      <c r="F83" s="7">
        <v>55.23</v>
      </c>
    </row>
    <row r="84" spans="1:6" s="103" customFormat="1" x14ac:dyDescent="0.25">
      <c r="A84" s="107" t="s">
        <v>100</v>
      </c>
      <c r="B84" s="101" t="s">
        <v>46</v>
      </c>
      <c r="C84" s="120">
        <v>35865</v>
      </c>
      <c r="D84" s="120">
        <v>-35865</v>
      </c>
      <c r="E84" s="120">
        <v>0</v>
      </c>
      <c r="F84" s="114"/>
    </row>
    <row r="85" spans="1:6" s="4" customFormat="1" x14ac:dyDescent="0.25">
      <c r="A85" s="84">
        <v>4</v>
      </c>
      <c r="B85" s="72" t="s">
        <v>35</v>
      </c>
      <c r="C85" s="34">
        <v>35865</v>
      </c>
      <c r="D85" s="34">
        <v>-35865</v>
      </c>
      <c r="E85" s="34">
        <v>0</v>
      </c>
      <c r="F85" s="9"/>
    </row>
    <row r="86" spans="1:6" s="4" customFormat="1" ht="26.4" x14ac:dyDescent="0.25">
      <c r="A86" s="84">
        <v>41</v>
      </c>
      <c r="B86" s="72" t="s">
        <v>36</v>
      </c>
      <c r="C86" s="34">
        <v>13668</v>
      </c>
      <c r="D86" s="34">
        <v>-13668</v>
      </c>
      <c r="E86" s="34">
        <v>0</v>
      </c>
      <c r="F86" s="9"/>
    </row>
    <row r="87" spans="1:6" s="4" customFormat="1" ht="12.75" customHeight="1" x14ac:dyDescent="0.25">
      <c r="A87" s="84">
        <v>42</v>
      </c>
      <c r="B87" s="72" t="s">
        <v>37</v>
      </c>
      <c r="C87" s="34">
        <v>22197</v>
      </c>
      <c r="D87" s="34">
        <v>-22197</v>
      </c>
      <c r="E87" s="34">
        <v>0</v>
      </c>
      <c r="F87" s="9"/>
    </row>
    <row r="88" spans="1:6" s="118" customFormat="1" ht="26.4" x14ac:dyDescent="0.3">
      <c r="A88" s="113" t="s">
        <v>107</v>
      </c>
      <c r="B88" s="89" t="s">
        <v>116</v>
      </c>
      <c r="C88" s="53">
        <v>1420000</v>
      </c>
      <c r="D88" s="53">
        <v>1625</v>
      </c>
      <c r="E88" s="53">
        <v>1421625</v>
      </c>
      <c r="F88" s="117">
        <v>100.11</v>
      </c>
    </row>
    <row r="89" spans="1:6" s="103" customFormat="1" x14ac:dyDescent="0.25">
      <c r="A89" s="107" t="s">
        <v>91</v>
      </c>
      <c r="B89" s="101" t="s">
        <v>44</v>
      </c>
      <c r="C89" s="120">
        <v>523675</v>
      </c>
      <c r="D89" s="120">
        <v>-288085</v>
      </c>
      <c r="E89" s="120">
        <v>235590</v>
      </c>
      <c r="F89" s="115">
        <v>44.99</v>
      </c>
    </row>
    <row r="90" spans="1:6" s="4" customFormat="1" x14ac:dyDescent="0.25">
      <c r="A90" s="84">
        <v>3</v>
      </c>
      <c r="B90" s="72" t="s">
        <v>29</v>
      </c>
      <c r="C90" s="34">
        <v>523675</v>
      </c>
      <c r="D90" s="34">
        <v>-288085</v>
      </c>
      <c r="E90" s="34">
        <v>235590</v>
      </c>
      <c r="F90" s="5">
        <v>44.99</v>
      </c>
    </row>
    <row r="91" spans="1:6" s="4" customFormat="1" x14ac:dyDescent="0.25">
      <c r="A91" s="84">
        <v>32</v>
      </c>
      <c r="B91" s="72" t="s">
        <v>31</v>
      </c>
      <c r="C91" s="34">
        <v>523675</v>
      </c>
      <c r="D91" s="34">
        <v>-288085</v>
      </c>
      <c r="E91" s="34">
        <v>235590</v>
      </c>
      <c r="F91" s="5">
        <v>44.99</v>
      </c>
    </row>
    <row r="92" spans="1:6" s="103" customFormat="1" x14ac:dyDescent="0.25">
      <c r="A92" s="107" t="s">
        <v>100</v>
      </c>
      <c r="B92" s="101" t="s">
        <v>46</v>
      </c>
      <c r="C92" s="120">
        <v>896325</v>
      </c>
      <c r="D92" s="120">
        <v>217269</v>
      </c>
      <c r="E92" s="120">
        <v>1113594</v>
      </c>
      <c r="F92" s="115">
        <v>124.24</v>
      </c>
    </row>
    <row r="93" spans="1:6" s="4" customFormat="1" x14ac:dyDescent="0.25">
      <c r="A93" s="84">
        <v>3</v>
      </c>
      <c r="B93" s="72" t="s">
        <v>29</v>
      </c>
      <c r="C93" s="34">
        <v>896325</v>
      </c>
      <c r="D93" s="34">
        <v>217269</v>
      </c>
      <c r="E93" s="34">
        <v>1113594</v>
      </c>
      <c r="F93" s="5">
        <v>124.24</v>
      </c>
    </row>
    <row r="94" spans="1:6" s="4" customFormat="1" x14ac:dyDescent="0.25">
      <c r="A94" s="84">
        <v>32</v>
      </c>
      <c r="B94" s="72" t="s">
        <v>31</v>
      </c>
      <c r="C94" s="34">
        <v>896325</v>
      </c>
      <c r="D94" s="34">
        <v>217269</v>
      </c>
      <c r="E94" s="34">
        <v>1113594</v>
      </c>
      <c r="F94" s="5">
        <v>124.24</v>
      </c>
    </row>
    <row r="95" spans="1:6" s="103" customFormat="1" x14ac:dyDescent="0.25">
      <c r="A95" s="107" t="s">
        <v>104</v>
      </c>
      <c r="B95" s="101" t="s">
        <v>47</v>
      </c>
      <c r="C95" s="120">
        <v>0</v>
      </c>
      <c r="D95" s="120">
        <v>12441</v>
      </c>
      <c r="E95" s="120">
        <v>12441</v>
      </c>
      <c r="F95" s="116"/>
    </row>
    <row r="96" spans="1:6" s="4" customFormat="1" x14ac:dyDescent="0.25">
      <c r="A96" s="84">
        <v>3</v>
      </c>
      <c r="B96" s="72" t="s">
        <v>29</v>
      </c>
      <c r="C96" s="34">
        <v>0</v>
      </c>
      <c r="D96" s="34">
        <v>12441</v>
      </c>
      <c r="E96" s="34">
        <v>12441</v>
      </c>
      <c r="F96" s="10"/>
    </row>
    <row r="97" spans="1:6" s="4" customFormat="1" x14ac:dyDescent="0.25">
      <c r="A97" s="84">
        <v>32</v>
      </c>
      <c r="B97" s="72" t="s">
        <v>31</v>
      </c>
      <c r="C97" s="34">
        <v>0</v>
      </c>
      <c r="D97" s="34">
        <v>12441</v>
      </c>
      <c r="E97" s="34">
        <v>12441</v>
      </c>
      <c r="F97" s="10"/>
    </row>
    <row r="98" spans="1:6" s="103" customFormat="1" x14ac:dyDescent="0.25">
      <c r="A98" s="107" t="s">
        <v>101</v>
      </c>
      <c r="B98" s="101" t="s">
        <v>50</v>
      </c>
      <c r="C98" s="120">
        <v>0</v>
      </c>
      <c r="D98" s="120">
        <v>60000</v>
      </c>
      <c r="E98" s="120">
        <v>60000</v>
      </c>
      <c r="F98" s="116"/>
    </row>
    <row r="99" spans="1:6" s="4" customFormat="1" x14ac:dyDescent="0.25">
      <c r="A99" s="84">
        <v>3</v>
      </c>
      <c r="B99" s="72" t="s">
        <v>29</v>
      </c>
      <c r="C99" s="34">
        <v>0</v>
      </c>
      <c r="D99" s="34">
        <v>60000</v>
      </c>
      <c r="E99" s="34">
        <v>60000</v>
      </c>
      <c r="F99" s="10"/>
    </row>
    <row r="100" spans="1:6" s="4" customFormat="1" x14ac:dyDescent="0.25">
      <c r="A100" s="84">
        <v>32</v>
      </c>
      <c r="B100" s="72" t="s">
        <v>31</v>
      </c>
      <c r="C100" s="34">
        <v>0</v>
      </c>
      <c r="D100" s="34">
        <v>60000</v>
      </c>
      <c r="E100" s="34">
        <v>60000</v>
      </c>
      <c r="F100" s="10"/>
    </row>
    <row r="101" spans="1:6" s="90" customFormat="1" x14ac:dyDescent="0.25">
      <c r="A101" s="113" t="s">
        <v>108</v>
      </c>
      <c r="B101" s="89" t="s">
        <v>115</v>
      </c>
      <c r="C101" s="53">
        <v>1500999</v>
      </c>
      <c r="D101" s="53">
        <v>707000</v>
      </c>
      <c r="E101" s="53">
        <v>2207999</v>
      </c>
      <c r="F101" s="18">
        <v>147.1</v>
      </c>
    </row>
    <row r="102" spans="1:6" s="103" customFormat="1" x14ac:dyDescent="0.25">
      <c r="A102" s="107" t="s">
        <v>90</v>
      </c>
      <c r="B102" s="101" t="s">
        <v>42</v>
      </c>
      <c r="C102" s="102">
        <v>120000</v>
      </c>
      <c r="D102" s="102">
        <v>0</v>
      </c>
      <c r="E102" s="102">
        <v>120000</v>
      </c>
      <c r="F102" s="112">
        <v>100</v>
      </c>
    </row>
    <row r="103" spans="1:6" s="4" customFormat="1" x14ac:dyDescent="0.25">
      <c r="A103" s="84">
        <v>3</v>
      </c>
      <c r="B103" s="72" t="s">
        <v>29</v>
      </c>
      <c r="C103" s="32">
        <v>120000</v>
      </c>
      <c r="D103" s="32">
        <v>0</v>
      </c>
      <c r="E103" s="32">
        <v>120000</v>
      </c>
      <c r="F103" s="7">
        <v>100</v>
      </c>
    </row>
    <row r="104" spans="1:6" s="4" customFormat="1" x14ac:dyDescent="0.25">
      <c r="A104" s="84">
        <v>34</v>
      </c>
      <c r="B104" s="72" t="s">
        <v>32</v>
      </c>
      <c r="C104" s="32">
        <v>120000</v>
      </c>
      <c r="D104" s="32">
        <v>0</v>
      </c>
      <c r="E104" s="32">
        <v>120000</v>
      </c>
      <c r="F104" s="7">
        <v>100</v>
      </c>
    </row>
    <row r="105" spans="1:6" s="103" customFormat="1" x14ac:dyDescent="0.25">
      <c r="A105" s="107" t="s">
        <v>91</v>
      </c>
      <c r="B105" s="101" t="s">
        <v>44</v>
      </c>
      <c r="C105" s="102">
        <v>193666</v>
      </c>
      <c r="D105" s="102">
        <v>193250</v>
      </c>
      <c r="E105" s="102">
        <v>386916</v>
      </c>
      <c r="F105" s="112">
        <v>199.79</v>
      </c>
    </row>
    <row r="106" spans="1:6" s="4" customFormat="1" x14ac:dyDescent="0.25">
      <c r="A106" s="84">
        <v>3</v>
      </c>
      <c r="B106" s="72" t="s">
        <v>29</v>
      </c>
      <c r="C106" s="32">
        <v>15000</v>
      </c>
      <c r="D106" s="32">
        <v>-6750</v>
      </c>
      <c r="E106" s="32">
        <v>8250</v>
      </c>
      <c r="F106" s="7">
        <v>55</v>
      </c>
    </row>
    <row r="107" spans="1:6" s="4" customFormat="1" x14ac:dyDescent="0.25">
      <c r="A107" s="84">
        <v>34</v>
      </c>
      <c r="B107" s="72" t="s">
        <v>32</v>
      </c>
      <c r="C107" s="32">
        <v>15000</v>
      </c>
      <c r="D107" s="32">
        <v>-6750</v>
      </c>
      <c r="E107" s="32">
        <v>8250</v>
      </c>
      <c r="F107" s="7">
        <v>55</v>
      </c>
    </row>
    <row r="108" spans="1:6" s="4" customFormat="1" x14ac:dyDescent="0.25">
      <c r="A108" s="84">
        <v>5</v>
      </c>
      <c r="B108" s="72" t="s">
        <v>70</v>
      </c>
      <c r="C108" s="32">
        <v>178666</v>
      </c>
      <c r="D108" s="32">
        <v>200000</v>
      </c>
      <c r="E108" s="32">
        <v>378666</v>
      </c>
      <c r="F108" s="7">
        <v>211.94</v>
      </c>
    </row>
    <row r="109" spans="1:6" s="4" customFormat="1" ht="26.4" x14ac:dyDescent="0.25">
      <c r="A109" s="84">
        <v>54</v>
      </c>
      <c r="B109" s="72" t="s">
        <v>71</v>
      </c>
      <c r="C109" s="32">
        <v>178666</v>
      </c>
      <c r="D109" s="32">
        <v>200000</v>
      </c>
      <c r="E109" s="32">
        <v>378666</v>
      </c>
      <c r="F109" s="7">
        <v>211.94</v>
      </c>
    </row>
    <row r="110" spans="1:6" s="103" customFormat="1" x14ac:dyDescent="0.25">
      <c r="A110" s="107" t="s">
        <v>100</v>
      </c>
      <c r="B110" s="101" t="s">
        <v>46</v>
      </c>
      <c r="C110" s="102">
        <v>656442</v>
      </c>
      <c r="D110" s="102">
        <v>513750</v>
      </c>
      <c r="E110" s="102">
        <v>1170192</v>
      </c>
      <c r="F110" s="112">
        <v>178.26</v>
      </c>
    </row>
    <row r="111" spans="1:6" s="4" customFormat="1" x14ac:dyDescent="0.25">
      <c r="A111" s="84">
        <v>3</v>
      </c>
      <c r="B111" s="72" t="s">
        <v>29</v>
      </c>
      <c r="C111" s="32">
        <v>37550</v>
      </c>
      <c r="D111" s="32">
        <v>13750</v>
      </c>
      <c r="E111" s="32">
        <v>51300</v>
      </c>
      <c r="F111" s="7">
        <v>136.62</v>
      </c>
    </row>
    <row r="112" spans="1:6" s="4" customFormat="1" x14ac:dyDescent="0.25">
      <c r="A112" s="84">
        <v>34</v>
      </c>
      <c r="B112" s="72" t="s">
        <v>32</v>
      </c>
      <c r="C112" s="32">
        <v>37550</v>
      </c>
      <c r="D112" s="32">
        <v>13750</v>
      </c>
      <c r="E112" s="32">
        <v>51300</v>
      </c>
      <c r="F112" s="7">
        <v>136.62</v>
      </c>
    </row>
    <row r="113" spans="1:6" s="4" customFormat="1" x14ac:dyDescent="0.25">
      <c r="A113" s="84">
        <v>5</v>
      </c>
      <c r="B113" s="72" t="s">
        <v>70</v>
      </c>
      <c r="C113" s="32">
        <v>618892</v>
      </c>
      <c r="D113" s="32">
        <v>500000</v>
      </c>
      <c r="E113" s="32">
        <v>1118892</v>
      </c>
      <c r="F113" s="7">
        <v>180.79</v>
      </c>
    </row>
    <row r="114" spans="1:6" s="4" customFormat="1" ht="26.4" x14ac:dyDescent="0.25">
      <c r="A114" s="84">
        <v>54</v>
      </c>
      <c r="B114" s="72" t="s">
        <v>71</v>
      </c>
      <c r="C114" s="32">
        <v>618892</v>
      </c>
      <c r="D114" s="32">
        <v>500000</v>
      </c>
      <c r="E114" s="32">
        <v>1118892</v>
      </c>
      <c r="F114" s="7">
        <v>180.79</v>
      </c>
    </row>
    <row r="115" spans="1:6" s="103" customFormat="1" x14ac:dyDescent="0.25">
      <c r="A115" s="107" t="s">
        <v>104</v>
      </c>
      <c r="B115" s="101" t="s">
        <v>47</v>
      </c>
      <c r="C115" s="102">
        <v>530891</v>
      </c>
      <c r="D115" s="102">
        <v>0</v>
      </c>
      <c r="E115" s="102">
        <v>530891</v>
      </c>
      <c r="F115" s="112">
        <v>100</v>
      </c>
    </row>
    <row r="116" spans="1:6" s="4" customFormat="1" x14ac:dyDescent="0.25">
      <c r="A116" s="84">
        <v>3</v>
      </c>
      <c r="B116" s="72" t="s">
        <v>29</v>
      </c>
      <c r="C116" s="32">
        <v>46600</v>
      </c>
      <c r="D116" s="32">
        <v>0</v>
      </c>
      <c r="E116" s="32">
        <v>46600</v>
      </c>
      <c r="F116" s="7">
        <v>100</v>
      </c>
    </row>
    <row r="117" spans="1:6" s="4" customFormat="1" x14ac:dyDescent="0.25">
      <c r="A117" s="84">
        <v>34</v>
      </c>
      <c r="B117" s="72" t="s">
        <v>32</v>
      </c>
      <c r="C117" s="32">
        <v>46600</v>
      </c>
      <c r="D117" s="32">
        <v>0</v>
      </c>
      <c r="E117" s="32">
        <v>46600</v>
      </c>
      <c r="F117" s="7">
        <v>100</v>
      </c>
    </row>
    <row r="118" spans="1:6" s="4" customFormat="1" x14ac:dyDescent="0.25">
      <c r="A118" s="84">
        <v>5</v>
      </c>
      <c r="B118" s="72" t="s">
        <v>70</v>
      </c>
      <c r="C118" s="32">
        <v>484291</v>
      </c>
      <c r="D118" s="32">
        <v>0</v>
      </c>
      <c r="E118" s="32">
        <v>484291</v>
      </c>
      <c r="F118" s="7">
        <v>100</v>
      </c>
    </row>
    <row r="119" spans="1:6" s="4" customFormat="1" ht="26.4" x14ac:dyDescent="0.25">
      <c r="A119" s="84">
        <v>54</v>
      </c>
      <c r="B119" s="72" t="s">
        <v>71</v>
      </c>
      <c r="C119" s="32">
        <v>484291</v>
      </c>
      <c r="D119" s="32">
        <v>0</v>
      </c>
      <c r="E119" s="32">
        <v>484291</v>
      </c>
      <c r="F119" s="7">
        <v>100</v>
      </c>
    </row>
  </sheetData>
  <mergeCells count="1">
    <mergeCell ref="A1:E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 rač. P i R</vt:lpstr>
      <vt:lpstr>P-R ekonom. klas.</vt:lpstr>
      <vt:lpstr>P-R prema izvorima</vt:lpstr>
      <vt:lpstr>R - funkc. klas.</vt:lpstr>
      <vt:lpstr>Rač. financ. - ek. klas.</vt:lpstr>
      <vt:lpstr>rač. financ.- izvori</vt:lpstr>
      <vt:lpstr>Posebni dio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2025. GODINU</dc:title>
  <dc:creator>Nenad Keleminec</dc:creator>
  <cp:lastModifiedBy>Spomenka Sakač</cp:lastModifiedBy>
  <cp:lastPrinted>2025-09-18T12:38:23Z</cp:lastPrinted>
  <dcterms:created xsi:type="dcterms:W3CDTF">2025-09-01T07:26:26Z</dcterms:created>
  <dcterms:modified xsi:type="dcterms:W3CDTF">2025-09-19T07:09:13Z</dcterms:modified>
</cp:coreProperties>
</file>