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akac\Desktop\Revizija 2023. godina\FR 2022. SBVZT\Plan tekućeg i investicijskog održavanja sa izmjenama\"/>
    </mc:Choice>
  </mc:AlternateContent>
  <bookViews>
    <workbookView xWindow="0" yWindow="0" windowWidth="28800" windowHeight="12132"/>
  </bookViews>
  <sheets>
    <sheet name="Lis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64" i="1"/>
  <c r="F57" i="1"/>
  <c r="F96" i="1" l="1"/>
  <c r="F97" i="1"/>
  <c r="F98" i="1"/>
  <c r="F99" i="1"/>
  <c r="F100" i="1"/>
  <c r="F101" i="1"/>
  <c r="F102" i="1"/>
  <c r="F103" i="1"/>
  <c r="F104" i="1"/>
  <c r="F105" i="1"/>
  <c r="F106" i="1"/>
  <c r="F107" i="1"/>
  <c r="F71" i="1"/>
  <c r="F72" i="1"/>
  <c r="F73" i="1"/>
  <c r="F70" i="1"/>
  <c r="F83" i="1"/>
  <c r="F84" i="1"/>
  <c r="F85" i="1"/>
  <c r="F86" i="1"/>
  <c r="F87" i="1"/>
  <c r="F88" i="1"/>
  <c r="F89" i="1"/>
  <c r="F90" i="1"/>
  <c r="H74" i="1"/>
  <c r="I74" i="1"/>
  <c r="J74" i="1"/>
  <c r="G74" i="1"/>
  <c r="H69" i="1"/>
  <c r="I69" i="1"/>
  <c r="J69" i="1"/>
  <c r="G69" i="1"/>
  <c r="F68" i="1"/>
  <c r="F67" i="1"/>
  <c r="F49" i="1"/>
  <c r="F50" i="1"/>
  <c r="F51" i="1"/>
  <c r="F52" i="1"/>
  <c r="F53" i="1"/>
  <c r="F54" i="1"/>
  <c r="F56" i="1"/>
  <c r="F58" i="1"/>
  <c r="F59" i="1"/>
  <c r="F60" i="1"/>
  <c r="F61" i="1"/>
  <c r="F62" i="1"/>
  <c r="F63" i="1"/>
  <c r="F65" i="1"/>
  <c r="F48" i="1"/>
  <c r="G66" i="1"/>
  <c r="F66" i="1" s="1"/>
  <c r="H47" i="1"/>
  <c r="I47" i="1"/>
  <c r="J47" i="1"/>
  <c r="G47" i="1"/>
  <c r="D46" i="1" l="1"/>
  <c r="E46" i="1"/>
  <c r="F110" i="1" l="1"/>
  <c r="F109" i="1"/>
  <c r="H46" i="1"/>
  <c r="H18" i="1" s="1"/>
  <c r="J46" i="1"/>
  <c r="J18" i="1" s="1"/>
  <c r="H16" i="1"/>
  <c r="G17" i="1"/>
  <c r="G16" i="1" s="1"/>
  <c r="G94" i="1"/>
  <c r="F94" i="1" s="1"/>
  <c r="I46" i="1" l="1"/>
  <c r="I18" i="1" s="1"/>
  <c r="G108" i="1"/>
  <c r="F108" i="1" s="1"/>
  <c r="F95" i="1"/>
  <c r="F81" i="1"/>
  <c r="F92" i="1"/>
  <c r="F91" i="1"/>
  <c r="F82" i="1"/>
  <c r="F80" i="1"/>
  <c r="F79" i="1"/>
  <c r="F78" i="1"/>
  <c r="F77" i="1"/>
  <c r="F76" i="1"/>
  <c r="F75" i="1"/>
  <c r="F17" i="1"/>
  <c r="F16" i="1" s="1"/>
  <c r="F15" i="1" s="1"/>
  <c r="F74" i="1" l="1"/>
  <c r="F69" i="1"/>
  <c r="F47" i="1"/>
  <c r="F46" i="1" l="1"/>
  <c r="F18" i="1" s="1"/>
  <c r="G46" i="1"/>
  <c r="G18" i="1" s="1"/>
</calcChain>
</file>

<file path=xl/sharedStrings.xml><?xml version="1.0" encoding="utf-8"?>
<sst xmlns="http://schemas.openxmlformats.org/spreadsheetml/2006/main" count="114" uniqueCount="113">
  <si>
    <t>Rashodi za nabavu nefinancijske imovine</t>
  </si>
  <si>
    <t>RASHODI ZA NABAVU NE PROIZVEDENE DUGOTRAJNE IMOVINE</t>
  </si>
  <si>
    <t>Nematerijalna imovina</t>
  </si>
  <si>
    <t>Licence razne (antivirusne)</t>
  </si>
  <si>
    <t>RASHODI ZA NABAVU PROIZVEDENE DUGOTRAJNE IMOVINE</t>
  </si>
  <si>
    <t>Građevinski - poslovni objekti</t>
  </si>
  <si>
    <t>Poslovni objekti - Spinalni centar</t>
  </si>
  <si>
    <t>Medicinska oprema -robotika</t>
  </si>
  <si>
    <t>Medicinska oprema -aparati za fizikalnu terapiju, elektroterapiju, radnu terapiju</t>
  </si>
  <si>
    <t>Oprema ambulante za male zahvate</t>
  </si>
  <si>
    <t>Medicinska oprema - kreveti i ostala oprema bolesničke sobe</t>
  </si>
  <si>
    <t>Opća medicinska oprema (medicinska kolica, hodalice, paravani, zidni panel, kada)</t>
  </si>
  <si>
    <t>Opći namještaj i aparati (stolice, fotelje, klupe, stalci, vješalice, oprema)</t>
  </si>
  <si>
    <t>Namještaj specijalističkih ordinacija i medicinskih prostorija</t>
  </si>
  <si>
    <t>Sanitarna oprema</t>
  </si>
  <si>
    <t>Opća oprema fizikalne terapije</t>
  </si>
  <si>
    <t>Oprema  praonice rublja</t>
  </si>
  <si>
    <t>Opća oprema - multimedija i informatika</t>
  </si>
  <si>
    <t>Hladnjača za pokojnike, mrtvačnica</t>
  </si>
  <si>
    <t>Uređaji za koordinaciju, vertializaciju i trening hodanja</t>
  </si>
  <si>
    <t>Troškovi ishođenja dozvola</t>
  </si>
  <si>
    <t>Dizajn i tisak info letaka</t>
  </si>
  <si>
    <t>Objava trećeg članka o projektu u tiskanim medijima</t>
  </si>
  <si>
    <t>Izrada trajne informacijske ploče</t>
  </si>
  <si>
    <t xml:space="preserve">Izrada naljepnica za opremu </t>
  </si>
  <si>
    <t>Ostale nepredviđene usluge za rehab. Centar Junona</t>
  </si>
  <si>
    <t>Energetski pregled i izrada energetskog certifikata</t>
  </si>
  <si>
    <t>Izgradnja nacionalnog rehabilitacijskog centra SBVT</t>
  </si>
  <si>
    <t>Voditelj projekta Junona</t>
  </si>
  <si>
    <t>Projektantski nadzor izgradnje objekta "Junona"</t>
  </si>
  <si>
    <t>Usluga neovisne financijske revizije</t>
  </si>
  <si>
    <t>Razlika u cijeni za nabavu opreme</t>
  </si>
  <si>
    <t>Postrojenja i oprema</t>
  </si>
  <si>
    <t>Uredska oprema i namještaj</t>
  </si>
  <si>
    <t>Namještaj za opremanje sanitetskog vozila</t>
  </si>
  <si>
    <t>Komunikacijska oprema</t>
  </si>
  <si>
    <t>Oprema za održavanje i zaštitu</t>
  </si>
  <si>
    <t>Medicinska i laboratorijska oprema</t>
  </si>
  <si>
    <t>Aparat za elektrostimulaciju prijenosni</t>
  </si>
  <si>
    <t>Terapijski bicikli</t>
  </si>
  <si>
    <t>Ležajevi terapijski razni</t>
  </si>
  <si>
    <t>Uređaj za multifunkcionalni trening pokreta ruku i nogu</t>
  </si>
  <si>
    <t>IC lampe - 4 kom</t>
  </si>
  <si>
    <t>Uređaj za pasivno razgibavanje koljena</t>
  </si>
  <si>
    <t>Bolnički kreveti</t>
  </si>
  <si>
    <t>Ultrazvučni dijagnostički uređaj</t>
  </si>
  <si>
    <t>Aparat za limfnu drenažu</t>
  </si>
  <si>
    <t>Aparat za krioterapiju s kompresijom</t>
  </si>
  <si>
    <t>Baktericidna lampa s direktnim i indirektinm UV-C zračenjem</t>
  </si>
  <si>
    <t>Traka za trčanje</t>
  </si>
  <si>
    <t>Veslački ergometar</t>
  </si>
  <si>
    <t>Digitalna vaga s visinomjerom</t>
  </si>
  <si>
    <t>Laser terapijski skenirajući</t>
  </si>
  <si>
    <t xml:space="preserve">Uređaji, strojevi i oprema za ostale namjene </t>
  </si>
  <si>
    <t>Električna friteza</t>
  </si>
  <si>
    <t>Ljuštilica krumpira</t>
  </si>
  <si>
    <t>Automatski depurator vode</t>
  </si>
  <si>
    <t>Grijani ormar</t>
  </si>
  <si>
    <t>Rashladna vitrina</t>
  </si>
  <si>
    <t>Stroj za sušenje rublja</t>
  </si>
  <si>
    <t>Zidna ventilacijska napa za konvekcijsku pećnicu</t>
  </si>
  <si>
    <t>Profesionalni mikser za kuhinju „Terme“</t>
  </si>
  <si>
    <t>Integral za bufett stol</t>
  </si>
  <si>
    <t>Prijevozna sredstva</t>
  </si>
  <si>
    <t>Osobni automobil</t>
  </si>
  <si>
    <t>Sanitetsko vozilo</t>
  </si>
  <si>
    <t>Nematerijalna proizvedena oprema</t>
  </si>
  <si>
    <t>Ulaganje u računalne programe</t>
  </si>
  <si>
    <t>IZVRŠENJE</t>
  </si>
  <si>
    <t>Kuhinjski element sa sudoperom</t>
  </si>
  <si>
    <t>Namještaj - stol i stolica konferencijska</t>
  </si>
  <si>
    <t>Stolice uredske</t>
  </si>
  <si>
    <t>Madraci</t>
  </si>
  <si>
    <t>Namještaj - ormari, stolovi, fotelje</t>
  </si>
  <si>
    <t>Stolovi, komode, podnice</t>
  </si>
  <si>
    <t>Parni čistač</t>
  </si>
  <si>
    <t>Klima uređaj</t>
  </si>
  <si>
    <t>Građevinske ograde</t>
  </si>
  <si>
    <t>Boln. Električni krevet, noćni ormarić, madrac</t>
  </si>
  <si>
    <t>Toaletna stolica</t>
  </si>
  <si>
    <t>Server i ormar</t>
  </si>
  <si>
    <t>Mobiteli</t>
  </si>
  <si>
    <t>Laptop, monitor</t>
  </si>
  <si>
    <t>Računala, monitori, pisači</t>
  </si>
  <si>
    <t>Namještaj - pult, fotelja, radni stol, ormar</t>
  </si>
  <si>
    <t>UKUPNO</t>
  </si>
  <si>
    <t>Čitači bar kodova i pisači</t>
  </si>
  <si>
    <t>Paravani</t>
  </si>
  <si>
    <t>Sefovi elektronski</t>
  </si>
  <si>
    <t>Uništavač papira</t>
  </si>
  <si>
    <t>Plastifikator</t>
  </si>
  <si>
    <t>Platforma za motoričke i kognitivne vježbe ravnoteže</t>
  </si>
  <si>
    <t>POP-up display</t>
  </si>
  <si>
    <t>Detektor eksplozivnih plinova</t>
  </si>
  <si>
    <t>Kolica za serviranje</t>
  </si>
  <si>
    <t>Dozator za žitarice</t>
  </si>
  <si>
    <t>Printeri</t>
  </si>
  <si>
    <t>Televizori</t>
  </si>
  <si>
    <t>Usisavači</t>
  </si>
  <si>
    <t>Sportska i glazbena oprema</t>
  </si>
  <si>
    <t>Fotokopirni aparati s tonerima</t>
  </si>
  <si>
    <t>Specijalna bolnica za medicinsku rehabilitaciju</t>
  </si>
  <si>
    <t>Varaždinske Toplice</t>
  </si>
  <si>
    <t>Odjel ekonomsko-financijskih poslova</t>
  </si>
  <si>
    <t>Plan 2022.</t>
  </si>
  <si>
    <t>I. Izmjene 2022.</t>
  </si>
  <si>
    <t>Ravnatelj:</t>
  </si>
  <si>
    <t>Denis Kovačić, dr. med. spec.</t>
  </si>
  <si>
    <t xml:space="preserve">SPECIJALNA BOLNICA ZA MEDICINSKU REHABILITACIJU </t>
  </si>
  <si>
    <t>VARAŽDINSKE TOPLICE</t>
  </si>
  <si>
    <t>Varaždinske Toplice, 31.03.2023.</t>
  </si>
  <si>
    <t>Broj: 01-115/9-2023.</t>
  </si>
  <si>
    <t>IZVRŠENJE NEFINANCIJSKE IMOVINE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</si>
</sst>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4" fontId="1" fillId="6" borderId="1" xfId="0" applyNumberFormat="1" applyFont="1" applyFill="1" applyBorder="1"/>
    <xf numFmtId="4" fontId="1" fillId="5" borderId="1" xfId="0" applyNumberFormat="1" applyFont="1" applyFill="1" applyBorder="1"/>
    <xf numFmtId="4" fontId="0" fillId="0" borderId="1" xfId="0" applyNumberForma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/>
    <xf numFmtId="4" fontId="5" fillId="6" borderId="1" xfId="0" applyNumberFormat="1" applyFont="1" applyFill="1" applyBorder="1" applyAlignment="1">
      <alignment vertical="center"/>
    </xf>
    <xf numFmtId="4" fontId="0" fillId="6" borderId="1" xfId="0" applyNumberFormat="1" applyFill="1" applyBorder="1"/>
    <xf numFmtId="0" fontId="0" fillId="6" borderId="1" xfId="0" applyFill="1" applyBorder="1"/>
    <xf numFmtId="4" fontId="4" fillId="8" borderId="1" xfId="0" applyNumberFormat="1" applyFont="1" applyFill="1" applyBorder="1" applyAlignment="1">
      <alignment vertical="center"/>
    </xf>
    <xf numFmtId="4" fontId="5" fillId="8" borderId="1" xfId="0" applyNumberFormat="1" applyFont="1" applyFill="1" applyBorder="1"/>
    <xf numFmtId="4" fontId="5" fillId="4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0" fillId="0" borderId="0" xfId="0" applyBorder="1"/>
    <xf numFmtId="4" fontId="0" fillId="0" borderId="1" xfId="0" applyNumberFormat="1" applyFill="1" applyBorder="1"/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workbookViewId="0">
      <pane xSplit="1" ySplit="13" topLeftCell="B14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RowHeight="14.4" x14ac:dyDescent="0.3"/>
  <cols>
    <col min="1" max="1" width="0" hidden="1" customWidth="1"/>
    <col min="3" max="3" width="40.44140625" customWidth="1"/>
    <col min="4" max="4" width="16.44140625" customWidth="1"/>
    <col min="5" max="5" width="14.33203125" bestFit="1" customWidth="1"/>
    <col min="6" max="6" width="22.5546875" customWidth="1"/>
    <col min="7" max="7" width="14.109375" customWidth="1"/>
    <col min="8" max="8" width="10.109375" bestFit="1" customWidth="1"/>
    <col min="9" max="9" width="12.88671875" customWidth="1"/>
    <col min="10" max="10" width="9.88671875" bestFit="1" customWidth="1"/>
    <col min="11" max="11" width="12.6640625" customWidth="1"/>
    <col min="12" max="13" width="11.6640625" bestFit="1" customWidth="1"/>
  </cols>
  <sheetData>
    <row r="1" spans="1:11" x14ac:dyDescent="0.3">
      <c r="B1" s="66" t="s">
        <v>108</v>
      </c>
      <c r="C1" s="66"/>
      <c r="D1" s="66"/>
    </row>
    <row r="2" spans="1:11" x14ac:dyDescent="0.3">
      <c r="A2" t="s">
        <v>101</v>
      </c>
      <c r="B2" s="66" t="s">
        <v>109</v>
      </c>
      <c r="C2" s="66"/>
      <c r="D2" s="66"/>
    </row>
    <row r="3" spans="1:11" x14ac:dyDescent="0.3">
      <c r="A3" t="s">
        <v>102</v>
      </c>
      <c r="B3" s="66"/>
      <c r="C3" s="66"/>
      <c r="D3" s="66"/>
    </row>
    <row r="4" spans="1:11" x14ac:dyDescent="0.3">
      <c r="A4" t="s">
        <v>103</v>
      </c>
      <c r="B4" s="65" t="s">
        <v>103</v>
      </c>
      <c r="C4" s="65"/>
    </row>
    <row r="5" spans="1:11" x14ac:dyDescent="0.3">
      <c r="B5" s="65" t="s">
        <v>110</v>
      </c>
      <c r="C5" s="65"/>
    </row>
    <row r="6" spans="1:11" x14ac:dyDescent="0.3">
      <c r="A6" s="65" t="s">
        <v>111</v>
      </c>
      <c r="B6" s="65"/>
      <c r="C6" s="65"/>
    </row>
    <row r="8" spans="1:11" x14ac:dyDescent="0.3">
      <c r="B8" s="67" t="s">
        <v>112</v>
      </c>
      <c r="C8" s="67"/>
      <c r="D8" s="67"/>
      <c r="E8" s="67"/>
      <c r="F8" s="67"/>
      <c r="G8" s="67"/>
      <c r="H8" s="67"/>
      <c r="I8" s="67"/>
      <c r="J8" s="67"/>
    </row>
    <row r="9" spans="1:11" x14ac:dyDescent="0.3">
      <c r="I9" s="66"/>
      <c r="J9" s="66"/>
    </row>
    <row r="10" spans="1:11" x14ac:dyDescent="0.3">
      <c r="H10" s="66"/>
      <c r="I10" s="66"/>
      <c r="J10" s="66"/>
      <c r="K10" s="66"/>
    </row>
    <row r="11" spans="1:11" x14ac:dyDescent="0.3">
      <c r="B11" s="4"/>
      <c r="C11" s="4"/>
      <c r="D11" s="4" t="s">
        <v>104</v>
      </c>
      <c r="E11" s="4" t="s">
        <v>105</v>
      </c>
      <c r="F11" s="68" t="s">
        <v>68</v>
      </c>
      <c r="G11" s="68"/>
      <c r="H11" s="68"/>
      <c r="I11" s="68"/>
      <c r="J11" s="68"/>
    </row>
    <row r="12" spans="1:11" x14ac:dyDescent="0.3">
      <c r="B12" s="4"/>
      <c r="C12" s="4"/>
      <c r="D12" s="4"/>
      <c r="E12" s="4"/>
      <c r="F12" s="4"/>
      <c r="G12" s="13"/>
      <c r="H12" s="13"/>
      <c r="I12" s="13"/>
      <c r="J12" s="13"/>
    </row>
    <row r="13" spans="1:11" x14ac:dyDescent="0.3">
      <c r="B13" s="4"/>
      <c r="C13" s="4"/>
      <c r="D13" s="4"/>
      <c r="E13" s="4"/>
      <c r="F13" s="4" t="s">
        <v>85</v>
      </c>
      <c r="G13" s="13">
        <v>31</v>
      </c>
      <c r="H13" s="13">
        <v>43</v>
      </c>
      <c r="I13" s="13">
        <v>44</v>
      </c>
      <c r="J13" s="13">
        <v>71</v>
      </c>
    </row>
    <row r="14" spans="1:11" ht="29.25" hidden="1" customHeight="1" x14ac:dyDescent="0.3">
      <c r="B14" s="4">
        <v>4</v>
      </c>
      <c r="C14" s="4" t="s">
        <v>0</v>
      </c>
      <c r="D14" s="5">
        <v>27400963.75</v>
      </c>
      <c r="E14" s="5">
        <v>33271607.5</v>
      </c>
      <c r="F14" s="5"/>
      <c r="G14" s="42"/>
      <c r="H14" s="43"/>
      <c r="I14" s="43"/>
      <c r="J14" s="43"/>
    </row>
    <row r="15" spans="1:11" ht="28.8" hidden="1" x14ac:dyDescent="0.3">
      <c r="B15" s="20">
        <v>41</v>
      </c>
      <c r="C15" s="20" t="s">
        <v>1</v>
      </c>
      <c r="D15" s="6">
        <v>50000</v>
      </c>
      <c r="E15" s="6">
        <v>50000</v>
      </c>
      <c r="F15" s="6">
        <f>F16</f>
        <v>24046.57</v>
      </c>
      <c r="G15" s="42"/>
      <c r="H15" s="43"/>
      <c r="I15" s="43"/>
      <c r="J15" s="43"/>
    </row>
    <row r="16" spans="1:11" x14ac:dyDescent="0.3">
      <c r="B16" s="21">
        <v>412</v>
      </c>
      <c r="C16" s="21" t="s">
        <v>2</v>
      </c>
      <c r="D16" s="12">
        <v>50000</v>
      </c>
      <c r="E16" s="12">
        <v>50000</v>
      </c>
      <c r="F16" s="12">
        <f>F17</f>
        <v>24046.57</v>
      </c>
      <c r="G16" s="14">
        <f>G17</f>
        <v>0</v>
      </c>
      <c r="H16" s="14">
        <f>H17</f>
        <v>24046.57</v>
      </c>
      <c r="I16" s="14">
        <v>0</v>
      </c>
      <c r="J16" s="14">
        <v>0</v>
      </c>
    </row>
    <row r="17" spans="2:11" x14ac:dyDescent="0.3">
      <c r="B17" s="33">
        <v>4123</v>
      </c>
      <c r="C17" s="33" t="s">
        <v>3</v>
      </c>
      <c r="D17" s="16">
        <v>50000</v>
      </c>
      <c r="E17" s="16">
        <v>50000</v>
      </c>
      <c r="F17" s="16">
        <f>SUM(G17:J17)</f>
        <v>24046.57</v>
      </c>
      <c r="G17" s="56">
        <f>0</f>
        <v>0</v>
      </c>
      <c r="H17" s="56">
        <v>24046.57</v>
      </c>
      <c r="I17" s="56">
        <v>0</v>
      </c>
      <c r="J17" s="56">
        <v>0</v>
      </c>
      <c r="K17" s="1"/>
    </row>
    <row r="18" spans="2:11" ht="31.2" x14ac:dyDescent="0.3">
      <c r="B18" s="22">
        <v>42</v>
      </c>
      <c r="C18" s="22" t="s">
        <v>4</v>
      </c>
      <c r="D18" s="23">
        <v>26025963.75</v>
      </c>
      <c r="E18" s="17">
        <v>33221607.5</v>
      </c>
      <c r="F18" s="17">
        <f>F46+F108+F111</f>
        <v>3503235.19</v>
      </c>
      <c r="G18" s="44">
        <f>G46+G108+G111</f>
        <v>2093577.99</v>
      </c>
      <c r="H18" s="44">
        <f>H46+H108+H111</f>
        <v>0</v>
      </c>
      <c r="I18" s="44">
        <f>I46+I108+I111</f>
        <v>1341000</v>
      </c>
      <c r="J18" s="44">
        <f>J46+J108+J111</f>
        <v>68657.2</v>
      </c>
      <c r="K18" s="1"/>
    </row>
    <row r="19" spans="2:11" hidden="1" x14ac:dyDescent="0.3">
      <c r="B19" s="24">
        <v>421</v>
      </c>
      <c r="C19" s="24" t="s">
        <v>5</v>
      </c>
      <c r="D19" s="25">
        <v>22110338.75</v>
      </c>
      <c r="E19" s="8">
        <v>28509088.75</v>
      </c>
      <c r="F19" s="8"/>
      <c r="G19" s="3"/>
      <c r="H19" s="3"/>
      <c r="I19" s="3"/>
      <c r="J19" s="3"/>
      <c r="K19" s="1"/>
    </row>
    <row r="20" spans="2:11" hidden="1" x14ac:dyDescent="0.3">
      <c r="B20" s="24">
        <v>4212</v>
      </c>
      <c r="C20" s="24" t="s">
        <v>6</v>
      </c>
      <c r="D20" s="25">
        <v>22110338.75</v>
      </c>
      <c r="E20" s="8">
        <v>28509088.75</v>
      </c>
      <c r="F20" s="8"/>
      <c r="G20" s="3"/>
      <c r="H20" s="3"/>
      <c r="I20" s="3"/>
      <c r="J20" s="3"/>
      <c r="K20" s="1"/>
    </row>
    <row r="21" spans="2:11" hidden="1" x14ac:dyDescent="0.3">
      <c r="B21" s="26">
        <v>4212</v>
      </c>
      <c r="C21" s="26" t="s">
        <v>7</v>
      </c>
      <c r="D21" s="27">
        <v>3625000</v>
      </c>
      <c r="E21" s="7">
        <v>3625000</v>
      </c>
      <c r="F21" s="7"/>
      <c r="G21" s="3"/>
      <c r="H21" s="3"/>
      <c r="I21" s="3"/>
      <c r="J21" s="3"/>
      <c r="K21" s="1"/>
    </row>
    <row r="22" spans="2:11" ht="28.8" hidden="1" x14ac:dyDescent="0.3">
      <c r="B22" s="26">
        <v>4212</v>
      </c>
      <c r="C22" s="26" t="s">
        <v>8</v>
      </c>
      <c r="D22" s="27">
        <v>742825</v>
      </c>
      <c r="E22" s="7">
        <v>742825</v>
      </c>
      <c r="F22" s="7"/>
      <c r="G22" s="3"/>
      <c r="H22" s="3"/>
      <c r="I22" s="3"/>
      <c r="J22" s="3"/>
      <c r="K22" s="1"/>
    </row>
    <row r="23" spans="2:11" hidden="1" x14ac:dyDescent="0.3">
      <c r="B23" s="26">
        <v>4212</v>
      </c>
      <c r="C23" s="26" t="s">
        <v>9</v>
      </c>
      <c r="D23" s="27">
        <v>285625</v>
      </c>
      <c r="E23" s="7">
        <v>285625</v>
      </c>
      <c r="F23" s="7"/>
      <c r="G23" s="3"/>
      <c r="H23" s="3"/>
      <c r="I23" s="3"/>
      <c r="J23" s="3"/>
      <c r="K23" s="1"/>
    </row>
    <row r="24" spans="2:11" ht="28.8" hidden="1" x14ac:dyDescent="0.3">
      <c r="B24" s="26">
        <v>4212</v>
      </c>
      <c r="C24" s="26" t="s">
        <v>10</v>
      </c>
      <c r="D24" s="27">
        <v>2466850</v>
      </c>
      <c r="E24" s="7">
        <v>2466850</v>
      </c>
      <c r="F24" s="7"/>
      <c r="G24" s="3"/>
      <c r="H24" s="3"/>
      <c r="I24" s="3"/>
      <c r="J24" s="3"/>
      <c r="K24" s="1"/>
    </row>
    <row r="25" spans="2:11" ht="28.8" hidden="1" x14ac:dyDescent="0.3">
      <c r="B25" s="26">
        <v>4212</v>
      </c>
      <c r="C25" s="26" t="s">
        <v>11</v>
      </c>
      <c r="D25" s="27">
        <v>2316157.5</v>
      </c>
      <c r="E25" s="7">
        <v>2316157.5</v>
      </c>
      <c r="F25" s="7"/>
      <c r="G25" s="3"/>
      <c r="H25" s="3"/>
      <c r="I25" s="3"/>
      <c r="J25" s="3"/>
      <c r="K25" s="1"/>
    </row>
    <row r="26" spans="2:11" ht="28.8" hidden="1" x14ac:dyDescent="0.3">
      <c r="B26" s="26">
        <v>4212</v>
      </c>
      <c r="C26" s="26" t="s">
        <v>12</v>
      </c>
      <c r="D26" s="27">
        <v>2812281.25</v>
      </c>
      <c r="E26" s="7">
        <v>2812281.25</v>
      </c>
      <c r="F26" s="7"/>
      <c r="G26" s="3"/>
      <c r="H26" s="3"/>
      <c r="I26" s="3"/>
      <c r="J26" s="3"/>
      <c r="K26" s="1"/>
    </row>
    <row r="27" spans="2:11" ht="28.8" hidden="1" x14ac:dyDescent="0.3">
      <c r="B27" s="26">
        <v>4212</v>
      </c>
      <c r="C27" s="26" t="s">
        <v>13</v>
      </c>
      <c r="D27" s="27">
        <v>171062.5</v>
      </c>
      <c r="E27" s="7">
        <v>171062.5</v>
      </c>
      <c r="F27" s="7"/>
      <c r="G27" s="3"/>
      <c r="H27" s="3"/>
      <c r="I27" s="3"/>
      <c r="J27" s="3"/>
      <c r="K27" s="1"/>
    </row>
    <row r="28" spans="2:11" hidden="1" x14ac:dyDescent="0.3">
      <c r="B28" s="26">
        <v>4212</v>
      </c>
      <c r="C28" s="26" t="s">
        <v>14</v>
      </c>
      <c r="D28" s="27">
        <v>225125</v>
      </c>
      <c r="E28" s="7">
        <v>225125</v>
      </c>
      <c r="F28" s="7"/>
      <c r="G28" s="3"/>
      <c r="H28" s="3"/>
      <c r="I28" s="3"/>
      <c r="J28" s="3"/>
      <c r="K28" s="1"/>
    </row>
    <row r="29" spans="2:11" hidden="1" x14ac:dyDescent="0.3">
      <c r="B29" s="26">
        <v>4212</v>
      </c>
      <c r="C29" s="26" t="s">
        <v>15</v>
      </c>
      <c r="D29" s="27">
        <v>351825</v>
      </c>
      <c r="E29" s="7">
        <v>351825</v>
      </c>
      <c r="F29" s="7"/>
      <c r="G29" s="3"/>
      <c r="H29" s="3"/>
      <c r="I29" s="3"/>
      <c r="J29" s="3"/>
      <c r="K29" s="1"/>
    </row>
    <row r="30" spans="2:11" hidden="1" x14ac:dyDescent="0.3">
      <c r="B30" s="26">
        <v>4212</v>
      </c>
      <c r="C30" s="26" t="s">
        <v>16</v>
      </c>
      <c r="D30" s="27">
        <v>2338100</v>
      </c>
      <c r="E30" s="7">
        <v>2338100</v>
      </c>
      <c r="F30" s="7"/>
      <c r="G30" s="3"/>
      <c r="H30" s="3"/>
      <c r="I30" s="3"/>
      <c r="J30" s="3"/>
      <c r="K30" s="1"/>
    </row>
    <row r="31" spans="2:11" hidden="1" x14ac:dyDescent="0.3">
      <c r="B31" s="26">
        <v>4212</v>
      </c>
      <c r="C31" s="26" t="s">
        <v>17</v>
      </c>
      <c r="D31" s="27">
        <v>393950</v>
      </c>
      <c r="E31" s="7">
        <v>393950</v>
      </c>
      <c r="F31" s="7"/>
      <c r="G31" s="3"/>
      <c r="H31" s="3"/>
      <c r="I31" s="3"/>
      <c r="J31" s="3"/>
      <c r="K31" s="1"/>
    </row>
    <row r="32" spans="2:11" hidden="1" x14ac:dyDescent="0.3">
      <c r="B32" s="26">
        <v>4212</v>
      </c>
      <c r="C32" s="26" t="s">
        <v>18</v>
      </c>
      <c r="D32" s="27">
        <v>151787.5</v>
      </c>
      <c r="E32" s="7">
        <v>151787.5</v>
      </c>
      <c r="F32" s="7"/>
      <c r="G32" s="3"/>
      <c r="H32" s="3"/>
      <c r="I32" s="3"/>
      <c r="J32" s="3"/>
      <c r="K32" s="1"/>
    </row>
    <row r="33" spans="2:13" ht="28.8" hidden="1" x14ac:dyDescent="0.3">
      <c r="B33" s="26">
        <v>4212</v>
      </c>
      <c r="C33" s="26" t="s">
        <v>19</v>
      </c>
      <c r="D33" s="27">
        <v>537500</v>
      </c>
      <c r="E33" s="7">
        <v>537500</v>
      </c>
      <c r="F33" s="7"/>
      <c r="G33" s="3"/>
      <c r="H33" s="3"/>
      <c r="I33" s="3"/>
      <c r="J33" s="3"/>
      <c r="K33" s="1"/>
    </row>
    <row r="34" spans="2:13" hidden="1" x14ac:dyDescent="0.3">
      <c r="B34" s="26">
        <v>4212</v>
      </c>
      <c r="C34" s="26" t="s">
        <v>20</v>
      </c>
      <c r="D34" s="27">
        <v>25000</v>
      </c>
      <c r="E34" s="7">
        <v>25000</v>
      </c>
      <c r="F34" s="7"/>
      <c r="G34" s="3"/>
      <c r="H34" s="3"/>
      <c r="I34" s="3"/>
      <c r="J34" s="3"/>
      <c r="K34" s="1"/>
    </row>
    <row r="35" spans="2:13" hidden="1" x14ac:dyDescent="0.3">
      <c r="B35" s="26">
        <v>4212</v>
      </c>
      <c r="C35" s="26" t="s">
        <v>21</v>
      </c>
      <c r="D35" s="27">
        <v>6250</v>
      </c>
      <c r="E35" s="7">
        <v>6250</v>
      </c>
      <c r="F35" s="7"/>
      <c r="G35" s="3"/>
      <c r="H35" s="3"/>
      <c r="I35" s="3"/>
      <c r="J35" s="3"/>
      <c r="K35" s="1"/>
    </row>
    <row r="36" spans="2:13" ht="28.8" hidden="1" x14ac:dyDescent="0.3">
      <c r="B36" s="26">
        <v>4212</v>
      </c>
      <c r="C36" s="26" t="s">
        <v>22</v>
      </c>
      <c r="D36" s="27">
        <v>4000</v>
      </c>
      <c r="E36" s="7">
        <v>4000</v>
      </c>
      <c r="F36" s="7"/>
      <c r="G36" s="3"/>
      <c r="H36" s="3"/>
      <c r="I36" s="3"/>
      <c r="J36" s="3"/>
      <c r="K36" s="1"/>
    </row>
    <row r="37" spans="2:13" hidden="1" x14ac:dyDescent="0.3">
      <c r="B37" s="26">
        <v>4212</v>
      </c>
      <c r="C37" s="26" t="s">
        <v>23</v>
      </c>
      <c r="D37" s="27">
        <v>2000</v>
      </c>
      <c r="E37" s="7">
        <v>2000</v>
      </c>
      <c r="F37" s="7"/>
      <c r="G37" s="3"/>
      <c r="H37" s="3"/>
      <c r="I37" s="3"/>
      <c r="J37" s="3"/>
      <c r="K37" s="1"/>
    </row>
    <row r="38" spans="2:13" hidden="1" x14ac:dyDescent="0.3">
      <c r="B38" s="26">
        <v>4212</v>
      </c>
      <c r="C38" s="26" t="s">
        <v>24</v>
      </c>
      <c r="D38" s="27">
        <v>6250</v>
      </c>
      <c r="E38" s="7">
        <v>6250</v>
      </c>
      <c r="F38" s="7"/>
      <c r="G38" s="3"/>
      <c r="H38" s="3"/>
      <c r="I38" s="3"/>
      <c r="J38" s="3"/>
      <c r="K38" s="1"/>
    </row>
    <row r="39" spans="2:13" ht="28.8" hidden="1" x14ac:dyDescent="0.3">
      <c r="B39" s="26">
        <v>4212</v>
      </c>
      <c r="C39" s="26" t="s">
        <v>25</v>
      </c>
      <c r="D39" s="27">
        <v>250000</v>
      </c>
      <c r="E39" s="7">
        <v>237500</v>
      </c>
      <c r="F39" s="7"/>
      <c r="G39" s="3"/>
      <c r="H39" s="3"/>
      <c r="I39" s="3"/>
      <c r="J39" s="3"/>
      <c r="K39" s="1"/>
    </row>
    <row r="40" spans="2:13" ht="28.8" hidden="1" x14ac:dyDescent="0.3">
      <c r="B40" s="26">
        <v>4212</v>
      </c>
      <c r="C40" s="26" t="s">
        <v>26</v>
      </c>
      <c r="D40" s="27">
        <v>37500</v>
      </c>
      <c r="E40" s="7">
        <v>37500</v>
      </c>
      <c r="F40" s="7"/>
      <c r="G40" s="3"/>
      <c r="H40" s="3"/>
      <c r="I40" s="3"/>
      <c r="J40" s="3"/>
      <c r="K40" s="1"/>
    </row>
    <row r="41" spans="2:13" ht="28.8" hidden="1" x14ac:dyDescent="0.3">
      <c r="B41" s="26">
        <v>4212</v>
      </c>
      <c r="C41" s="26" t="s">
        <v>27</v>
      </c>
      <c r="D41" s="27">
        <v>5080000</v>
      </c>
      <c r="E41" s="7">
        <v>7580000</v>
      </c>
      <c r="F41" s="7"/>
      <c r="G41" s="3"/>
      <c r="H41" s="3"/>
      <c r="I41" s="3"/>
      <c r="J41" s="3"/>
      <c r="K41" s="1"/>
    </row>
    <row r="42" spans="2:13" hidden="1" x14ac:dyDescent="0.3">
      <c r="B42" s="26">
        <v>4212</v>
      </c>
      <c r="C42" s="26" t="s">
        <v>28</v>
      </c>
      <c r="D42" s="27">
        <v>87500</v>
      </c>
      <c r="E42" s="7">
        <v>248750</v>
      </c>
      <c r="F42" s="7"/>
      <c r="G42" s="3"/>
      <c r="H42" s="3"/>
      <c r="I42" s="3"/>
      <c r="J42" s="3"/>
      <c r="K42" s="1"/>
    </row>
    <row r="43" spans="2:13" hidden="1" x14ac:dyDescent="0.3">
      <c r="B43" s="26">
        <v>4212</v>
      </c>
      <c r="C43" s="26" t="s">
        <v>29</v>
      </c>
      <c r="D43" s="27">
        <v>87500</v>
      </c>
      <c r="E43" s="7">
        <v>87500</v>
      </c>
      <c r="F43" s="7"/>
      <c r="G43" s="3"/>
      <c r="H43" s="3"/>
      <c r="I43" s="3"/>
      <c r="J43" s="3"/>
      <c r="K43" s="1"/>
    </row>
    <row r="44" spans="2:13" hidden="1" x14ac:dyDescent="0.3">
      <c r="B44" s="26">
        <v>4212</v>
      </c>
      <c r="C44" s="26" t="s">
        <v>30</v>
      </c>
      <c r="D44" s="27">
        <v>106250</v>
      </c>
      <c r="E44" s="7">
        <v>106250</v>
      </c>
      <c r="F44" s="7"/>
      <c r="G44" s="3"/>
      <c r="H44" s="3"/>
      <c r="I44" s="3"/>
      <c r="J44" s="3"/>
      <c r="K44" s="1"/>
    </row>
    <row r="45" spans="2:13" hidden="1" x14ac:dyDescent="0.3">
      <c r="B45" s="26"/>
      <c r="C45" s="26" t="s">
        <v>31</v>
      </c>
      <c r="D45" s="28">
        <v>0</v>
      </c>
      <c r="E45" s="7">
        <v>3750</v>
      </c>
      <c r="F45" s="7"/>
      <c r="G45" s="3"/>
      <c r="H45" s="3"/>
      <c r="I45" s="3"/>
      <c r="J45" s="3"/>
      <c r="K45" s="1"/>
    </row>
    <row r="46" spans="2:13" x14ac:dyDescent="0.3">
      <c r="B46" s="29">
        <v>422</v>
      </c>
      <c r="C46" s="29" t="s">
        <v>32</v>
      </c>
      <c r="D46" s="11">
        <f>D47+D66+D69+D74+D93+D94</f>
        <v>3486260</v>
      </c>
      <c r="E46" s="11">
        <f>E47+E66+E69+E74+E93+E94</f>
        <v>3822500</v>
      </c>
      <c r="F46" s="11">
        <f>F47+F66+F69+F74+F94+F93</f>
        <v>3089783.12</v>
      </c>
      <c r="G46" s="15">
        <f>G47+G66+G69+G74+G94</f>
        <v>1680125.92</v>
      </c>
      <c r="H46" s="15">
        <f>H47+H66+H69+H74+H94</f>
        <v>0</v>
      </c>
      <c r="I46" s="15">
        <f>I47+I66+I69+I74+I94</f>
        <v>1341000</v>
      </c>
      <c r="J46" s="15">
        <f>J47+J66+J69+J74+J94</f>
        <v>68657.2</v>
      </c>
      <c r="K46" s="1"/>
      <c r="L46" s="1"/>
      <c r="M46" s="1"/>
    </row>
    <row r="47" spans="2:13" x14ac:dyDescent="0.3">
      <c r="B47" s="30">
        <v>4221</v>
      </c>
      <c r="C47" s="30" t="s">
        <v>33</v>
      </c>
      <c r="D47" s="46">
        <v>1216260</v>
      </c>
      <c r="E47" s="46">
        <v>1600000</v>
      </c>
      <c r="F47" s="46">
        <f>G47+J47</f>
        <v>1165633.0799999998</v>
      </c>
      <c r="G47" s="45">
        <f>SUM(G48:G65)</f>
        <v>1096975.8799999999</v>
      </c>
      <c r="H47" s="45">
        <f>SUM(H48:H65)</f>
        <v>0</v>
      </c>
      <c r="I47" s="45">
        <f>SUM(I48:I65)</f>
        <v>0</v>
      </c>
      <c r="J47" s="45">
        <f>SUM(J48:J65)</f>
        <v>68657.2</v>
      </c>
      <c r="K47" s="1"/>
      <c r="L47" s="54"/>
    </row>
    <row r="48" spans="2:13" x14ac:dyDescent="0.3">
      <c r="B48" s="26"/>
      <c r="C48" s="2" t="s">
        <v>69</v>
      </c>
      <c r="D48" s="7"/>
      <c r="E48" s="7"/>
      <c r="F48" s="7">
        <f>SUM(G48:J48)</f>
        <v>1000</v>
      </c>
      <c r="G48" s="3">
        <v>1000</v>
      </c>
      <c r="H48" s="3">
        <v>0</v>
      </c>
      <c r="I48" s="3">
        <v>0</v>
      </c>
      <c r="J48" s="3">
        <v>0</v>
      </c>
      <c r="K48" s="1"/>
      <c r="L48" s="54"/>
      <c r="M48" s="1"/>
    </row>
    <row r="49" spans="2:14" x14ac:dyDescent="0.3">
      <c r="B49" s="26"/>
      <c r="C49" s="31" t="s">
        <v>71</v>
      </c>
      <c r="D49" s="7"/>
      <c r="E49" s="7"/>
      <c r="F49" s="7">
        <f t="shared" ref="F49:F65" si="0">SUM(G49:J49)</f>
        <v>16073.25</v>
      </c>
      <c r="G49" s="3">
        <v>16073.25</v>
      </c>
      <c r="H49" s="3">
        <v>0</v>
      </c>
      <c r="I49" s="3">
        <v>0</v>
      </c>
      <c r="J49" s="3">
        <v>0</v>
      </c>
      <c r="K49" s="1"/>
      <c r="L49" s="55"/>
      <c r="N49" s="1"/>
    </row>
    <row r="50" spans="2:14" x14ac:dyDescent="0.3">
      <c r="B50" s="26"/>
      <c r="C50" s="31" t="s">
        <v>87</v>
      </c>
      <c r="D50" s="7"/>
      <c r="E50" s="7"/>
      <c r="F50" s="7">
        <f t="shared" si="0"/>
        <v>9675</v>
      </c>
      <c r="G50" s="3">
        <v>9675</v>
      </c>
      <c r="H50" s="3">
        <v>0</v>
      </c>
      <c r="I50" s="3">
        <v>0</v>
      </c>
      <c r="J50" s="3">
        <v>0</v>
      </c>
      <c r="K50" s="1"/>
      <c r="L50" s="55"/>
    </row>
    <row r="51" spans="2:14" x14ac:dyDescent="0.3">
      <c r="B51" s="26"/>
      <c r="C51" s="31" t="s">
        <v>88</v>
      </c>
      <c r="D51" s="7"/>
      <c r="E51" s="7"/>
      <c r="F51" s="7">
        <f t="shared" si="0"/>
        <v>13246.79</v>
      </c>
      <c r="G51" s="3">
        <v>13246.79</v>
      </c>
      <c r="H51" s="3">
        <v>0</v>
      </c>
      <c r="I51" s="3">
        <v>0</v>
      </c>
      <c r="J51" s="3">
        <v>0</v>
      </c>
      <c r="K51" s="1"/>
      <c r="M51" s="1"/>
    </row>
    <row r="52" spans="2:14" x14ac:dyDescent="0.3">
      <c r="B52" s="26"/>
      <c r="C52" s="31" t="s">
        <v>89</v>
      </c>
      <c r="D52" s="7"/>
      <c r="E52" s="7"/>
      <c r="F52" s="7">
        <f t="shared" si="0"/>
        <v>2396.1</v>
      </c>
      <c r="G52" s="3">
        <v>2396.1</v>
      </c>
      <c r="H52" s="3">
        <v>0</v>
      </c>
      <c r="I52" s="3">
        <v>0</v>
      </c>
      <c r="J52" s="3">
        <v>0</v>
      </c>
      <c r="K52" s="1"/>
    </row>
    <row r="53" spans="2:14" x14ac:dyDescent="0.3">
      <c r="B53" s="26"/>
      <c r="C53" s="31" t="s">
        <v>72</v>
      </c>
      <c r="D53" s="7"/>
      <c r="E53" s="7"/>
      <c r="F53" s="7">
        <f t="shared" si="0"/>
        <v>6845.02</v>
      </c>
      <c r="G53" s="3">
        <v>6845.02</v>
      </c>
      <c r="H53" s="3">
        <v>0</v>
      </c>
      <c r="I53" s="3">
        <v>0</v>
      </c>
      <c r="J53" s="3">
        <v>0</v>
      </c>
      <c r="K53" s="1"/>
    </row>
    <row r="54" spans="2:14" x14ac:dyDescent="0.3">
      <c r="B54" s="26"/>
      <c r="C54" s="31" t="s">
        <v>86</v>
      </c>
      <c r="D54" s="7"/>
      <c r="E54" s="7"/>
      <c r="F54" s="7">
        <f t="shared" si="0"/>
        <v>13692</v>
      </c>
      <c r="G54" s="3">
        <v>13692</v>
      </c>
      <c r="H54" s="3">
        <v>0</v>
      </c>
      <c r="I54" s="3">
        <v>0</v>
      </c>
      <c r="J54" s="3">
        <v>0</v>
      </c>
      <c r="K54" s="1"/>
    </row>
    <row r="55" spans="2:14" x14ac:dyDescent="0.3">
      <c r="B55" s="26"/>
      <c r="C55" s="31" t="s">
        <v>96</v>
      </c>
      <c r="D55" s="7"/>
      <c r="E55" s="7"/>
      <c r="F55" s="7">
        <f t="shared" si="0"/>
        <v>11761.55</v>
      </c>
      <c r="G55" s="3">
        <v>11761.55</v>
      </c>
      <c r="H55" s="3">
        <v>0</v>
      </c>
      <c r="I55" s="3">
        <v>0</v>
      </c>
      <c r="J55" s="3">
        <v>0</v>
      </c>
      <c r="K55" s="1"/>
      <c r="L55" s="1"/>
      <c r="M55" s="1"/>
    </row>
    <row r="56" spans="2:14" x14ac:dyDescent="0.3">
      <c r="B56" s="26"/>
      <c r="C56" s="31" t="s">
        <v>90</v>
      </c>
      <c r="D56" s="7"/>
      <c r="E56" s="7"/>
      <c r="F56" s="7">
        <f t="shared" si="0"/>
        <v>965.77</v>
      </c>
      <c r="G56" s="3">
        <v>965.77</v>
      </c>
      <c r="H56" s="3">
        <v>0</v>
      </c>
      <c r="I56" s="3">
        <v>0</v>
      </c>
      <c r="J56" s="3">
        <v>0</v>
      </c>
      <c r="K56" s="1"/>
      <c r="M56" s="1"/>
    </row>
    <row r="57" spans="2:14" x14ac:dyDescent="0.3">
      <c r="B57" s="26"/>
      <c r="C57" s="31" t="s">
        <v>83</v>
      </c>
      <c r="D57" s="7"/>
      <c r="E57" s="7"/>
      <c r="F57" s="7">
        <f t="shared" si="0"/>
        <v>84651.83</v>
      </c>
      <c r="G57" s="3">
        <v>84651.83</v>
      </c>
      <c r="H57" s="3">
        <v>0</v>
      </c>
      <c r="I57" s="3">
        <v>0</v>
      </c>
      <c r="J57" s="3">
        <v>0</v>
      </c>
      <c r="K57" s="1"/>
    </row>
    <row r="58" spans="2:14" x14ac:dyDescent="0.3">
      <c r="B58" s="26"/>
      <c r="C58" s="31" t="s">
        <v>70</v>
      </c>
      <c r="D58" s="7"/>
      <c r="E58" s="7"/>
      <c r="F58" s="7">
        <f t="shared" si="0"/>
        <v>62946.52</v>
      </c>
      <c r="G58" s="3">
        <v>0</v>
      </c>
      <c r="H58" s="3">
        <v>0</v>
      </c>
      <c r="I58" s="3">
        <v>0</v>
      </c>
      <c r="J58" s="3">
        <v>62946.52</v>
      </c>
      <c r="K58" s="1"/>
    </row>
    <row r="59" spans="2:14" x14ac:dyDescent="0.3">
      <c r="B59" s="26"/>
      <c r="C59" s="31" t="s">
        <v>84</v>
      </c>
      <c r="D59" s="7"/>
      <c r="E59" s="7"/>
      <c r="F59" s="7">
        <f t="shared" si="0"/>
        <v>40413.410000000003</v>
      </c>
      <c r="G59" s="3">
        <v>34702.730000000003</v>
      </c>
      <c r="H59" s="3">
        <v>0</v>
      </c>
      <c r="I59" s="3">
        <v>0</v>
      </c>
      <c r="J59" s="3">
        <v>5710.68</v>
      </c>
      <c r="K59" s="1"/>
    </row>
    <row r="60" spans="2:14" x14ac:dyDescent="0.3">
      <c r="B60" s="26"/>
      <c r="C60" s="32" t="s">
        <v>73</v>
      </c>
      <c r="D60" s="7"/>
      <c r="E60" s="7"/>
      <c r="F60" s="7">
        <f t="shared" si="0"/>
        <v>237051.31</v>
      </c>
      <c r="G60" s="3">
        <v>237051.31</v>
      </c>
      <c r="H60" s="3">
        <v>0</v>
      </c>
      <c r="I60" s="3">
        <v>0</v>
      </c>
      <c r="J60" s="3">
        <v>0</v>
      </c>
      <c r="K60" s="1"/>
    </row>
    <row r="61" spans="2:14" x14ac:dyDescent="0.3">
      <c r="B61" s="26"/>
      <c r="C61" s="31" t="s">
        <v>74</v>
      </c>
      <c r="D61" s="7"/>
      <c r="E61" s="7"/>
      <c r="F61" s="7">
        <f t="shared" si="0"/>
        <v>230836.12</v>
      </c>
      <c r="G61" s="3">
        <v>230836.12</v>
      </c>
      <c r="H61" s="3">
        <v>0</v>
      </c>
      <c r="I61" s="3">
        <v>0</v>
      </c>
      <c r="J61" s="3">
        <v>0</v>
      </c>
      <c r="K61" s="1"/>
    </row>
    <row r="62" spans="2:14" x14ac:dyDescent="0.3">
      <c r="B62" s="33"/>
      <c r="C62" s="62" t="s">
        <v>34</v>
      </c>
      <c r="D62" s="33"/>
      <c r="E62" s="16"/>
      <c r="F62" s="7">
        <f t="shared" si="0"/>
        <v>248750</v>
      </c>
      <c r="G62" s="56">
        <v>248750</v>
      </c>
      <c r="H62" s="56">
        <v>0</v>
      </c>
      <c r="I62" s="56">
        <v>0</v>
      </c>
      <c r="J62" s="56">
        <v>0</v>
      </c>
      <c r="K62" s="1"/>
    </row>
    <row r="63" spans="2:14" x14ac:dyDescent="0.3">
      <c r="B63" s="26"/>
      <c r="C63" s="31" t="s">
        <v>82</v>
      </c>
      <c r="D63" s="26"/>
      <c r="E63" s="7"/>
      <c r="F63" s="7">
        <f t="shared" si="0"/>
        <v>69710.37</v>
      </c>
      <c r="G63" s="3">
        <v>69710.37</v>
      </c>
      <c r="H63" s="3">
        <v>0</v>
      </c>
      <c r="I63" s="3">
        <v>0</v>
      </c>
      <c r="J63" s="3">
        <v>0</v>
      </c>
      <c r="K63" s="1"/>
    </row>
    <row r="64" spans="2:14" x14ac:dyDescent="0.3">
      <c r="B64" s="26"/>
      <c r="C64" s="31" t="s">
        <v>100</v>
      </c>
      <c r="D64" s="26"/>
      <c r="E64" s="7"/>
      <c r="F64" s="7">
        <f t="shared" si="0"/>
        <v>36473.9</v>
      </c>
      <c r="G64" s="3">
        <v>36473.9</v>
      </c>
      <c r="H64" s="3">
        <v>0</v>
      </c>
      <c r="I64" s="3">
        <v>0</v>
      </c>
      <c r="J64" s="3">
        <v>0</v>
      </c>
      <c r="K64" s="1"/>
    </row>
    <row r="65" spans="2:12" x14ac:dyDescent="0.3">
      <c r="B65" s="26"/>
      <c r="C65" s="31" t="s">
        <v>80</v>
      </c>
      <c r="D65" s="26"/>
      <c r="E65" s="7"/>
      <c r="F65" s="7">
        <f t="shared" si="0"/>
        <v>79144.14</v>
      </c>
      <c r="G65" s="3">
        <v>79144.14</v>
      </c>
      <c r="H65" s="3">
        <v>0</v>
      </c>
      <c r="I65" s="3">
        <v>0</v>
      </c>
      <c r="J65" s="3">
        <v>0</v>
      </c>
      <c r="K65" s="1"/>
    </row>
    <row r="66" spans="2:12" x14ac:dyDescent="0.3">
      <c r="B66" s="39">
        <v>4222</v>
      </c>
      <c r="C66" s="39" t="s">
        <v>35</v>
      </c>
      <c r="D66" s="47">
        <v>20000</v>
      </c>
      <c r="E66" s="47">
        <v>20000</v>
      </c>
      <c r="F66" s="47">
        <f>SUM(G66:J66)</f>
        <v>21853.46</v>
      </c>
      <c r="G66" s="40">
        <f>SUM(G67:G68)</f>
        <v>21853.46</v>
      </c>
      <c r="H66" s="40">
        <v>0</v>
      </c>
      <c r="I66" s="40">
        <v>0</v>
      </c>
      <c r="J66" s="40">
        <v>0</v>
      </c>
      <c r="K66" s="1"/>
      <c r="L66" s="1"/>
    </row>
    <row r="67" spans="2:12" x14ac:dyDescent="0.3">
      <c r="B67" s="26"/>
      <c r="C67" s="31" t="s">
        <v>97</v>
      </c>
      <c r="D67" s="34"/>
      <c r="E67" s="9"/>
      <c r="F67" s="9">
        <f>SUM(G67:J67)</f>
        <v>8508.64</v>
      </c>
      <c r="G67" s="3">
        <v>8508.64</v>
      </c>
      <c r="H67" s="3">
        <v>0</v>
      </c>
      <c r="I67" s="3">
        <v>0</v>
      </c>
      <c r="J67" s="3">
        <v>0</v>
      </c>
      <c r="K67" s="1"/>
      <c r="L67" s="1"/>
    </row>
    <row r="68" spans="2:12" x14ac:dyDescent="0.3">
      <c r="B68" s="26"/>
      <c r="C68" s="31" t="s">
        <v>81</v>
      </c>
      <c r="D68" s="34"/>
      <c r="E68" s="9"/>
      <c r="F68" s="9">
        <f>SUM(G68:J68)</f>
        <v>13344.82</v>
      </c>
      <c r="G68" s="3">
        <v>13344.82</v>
      </c>
      <c r="H68" s="3">
        <v>0</v>
      </c>
      <c r="I68" s="3">
        <v>0</v>
      </c>
      <c r="J68" s="3">
        <v>0</v>
      </c>
      <c r="K68" s="1"/>
    </row>
    <row r="69" spans="2:12" x14ac:dyDescent="0.3">
      <c r="B69" s="35">
        <v>4223</v>
      </c>
      <c r="C69" s="35" t="s">
        <v>36</v>
      </c>
      <c r="D69" s="18">
        <v>100000</v>
      </c>
      <c r="E69" s="18">
        <v>102500</v>
      </c>
      <c r="F69" s="18">
        <f>SUM(G69:J69)</f>
        <v>35527.82</v>
      </c>
      <c r="G69" s="19">
        <f>SUM(G70:G73)</f>
        <v>35527.82</v>
      </c>
      <c r="H69" s="19">
        <f t="shared" ref="H69:J69" si="1">SUM(H70:H73)</f>
        <v>0</v>
      </c>
      <c r="I69" s="19">
        <f t="shared" si="1"/>
        <v>0</v>
      </c>
      <c r="J69" s="19">
        <f t="shared" si="1"/>
        <v>0</v>
      </c>
      <c r="K69" s="1"/>
      <c r="L69" s="1"/>
    </row>
    <row r="70" spans="2:12" x14ac:dyDescent="0.3">
      <c r="B70" s="26"/>
      <c r="C70" s="2" t="s">
        <v>75</v>
      </c>
      <c r="D70" s="7"/>
      <c r="E70" s="7"/>
      <c r="F70" s="7">
        <f>SUM(G70:J70)</f>
        <v>8663.6299999999992</v>
      </c>
      <c r="G70" s="3">
        <v>8663.6299999999992</v>
      </c>
      <c r="H70" s="3">
        <v>0</v>
      </c>
      <c r="I70" s="3">
        <v>0</v>
      </c>
      <c r="J70" s="3">
        <v>0</v>
      </c>
      <c r="K70" s="1"/>
    </row>
    <row r="71" spans="2:12" x14ac:dyDescent="0.3">
      <c r="B71" s="26"/>
      <c r="C71" s="2" t="s">
        <v>98</v>
      </c>
      <c r="D71" s="7"/>
      <c r="E71" s="7"/>
      <c r="F71" s="7">
        <f t="shared" ref="F71:F73" si="2">SUM(G71:J71)</f>
        <v>16933.88</v>
      </c>
      <c r="G71" s="3">
        <v>16933.88</v>
      </c>
      <c r="H71" s="3">
        <v>0</v>
      </c>
      <c r="I71" s="3">
        <v>0</v>
      </c>
      <c r="J71" s="3">
        <v>0</v>
      </c>
      <c r="K71" s="1"/>
      <c r="L71" s="1"/>
    </row>
    <row r="72" spans="2:12" x14ac:dyDescent="0.3">
      <c r="B72" s="26"/>
      <c r="C72" s="2" t="s">
        <v>76</v>
      </c>
      <c r="D72" s="7"/>
      <c r="E72" s="7"/>
      <c r="F72" s="7">
        <f t="shared" si="2"/>
        <v>4462.12</v>
      </c>
      <c r="G72" s="3">
        <v>4462.12</v>
      </c>
      <c r="H72" s="3">
        <v>0</v>
      </c>
      <c r="I72" s="3">
        <v>0</v>
      </c>
      <c r="J72" s="3">
        <v>0</v>
      </c>
      <c r="K72" s="1"/>
    </row>
    <row r="73" spans="2:12" x14ac:dyDescent="0.3">
      <c r="B73" s="26"/>
      <c r="C73" s="2" t="s">
        <v>77</v>
      </c>
      <c r="D73" s="7"/>
      <c r="E73" s="7"/>
      <c r="F73" s="7">
        <f t="shared" si="2"/>
        <v>5468.19</v>
      </c>
      <c r="G73" s="3">
        <v>5468.19</v>
      </c>
      <c r="H73" s="3">
        <v>0</v>
      </c>
      <c r="I73" s="3">
        <v>0</v>
      </c>
      <c r="J73" s="3">
        <v>0</v>
      </c>
      <c r="K73" s="1"/>
    </row>
    <row r="74" spans="2:12" x14ac:dyDescent="0.3">
      <c r="B74" s="35">
        <v>4224</v>
      </c>
      <c r="C74" s="35" t="s">
        <v>37</v>
      </c>
      <c r="D74" s="18">
        <v>1850000</v>
      </c>
      <c r="E74" s="18">
        <v>1500000</v>
      </c>
      <c r="F74" s="18">
        <f>G74+I74</f>
        <v>1604524.75</v>
      </c>
      <c r="G74" s="19">
        <f>SUM(G75:G92)</f>
        <v>263524.75</v>
      </c>
      <c r="H74" s="19">
        <f t="shared" ref="H74:J74" si="3">SUM(H75:H92)</f>
        <v>0</v>
      </c>
      <c r="I74" s="19">
        <f t="shared" si="3"/>
        <v>1341000</v>
      </c>
      <c r="J74" s="19">
        <f t="shared" si="3"/>
        <v>0</v>
      </c>
      <c r="K74" s="1"/>
      <c r="L74" s="1"/>
    </row>
    <row r="75" spans="2:12" x14ac:dyDescent="0.3">
      <c r="B75" s="33"/>
      <c r="C75" s="62" t="s">
        <v>38</v>
      </c>
      <c r="D75" s="57"/>
      <c r="E75" s="58"/>
      <c r="F75" s="58">
        <f t="shared" ref="F75:F82" si="4">SUM(G75:J75)</f>
        <v>50625</v>
      </c>
      <c r="G75" s="56">
        <v>625</v>
      </c>
      <c r="H75" s="56">
        <v>0</v>
      </c>
      <c r="I75" s="56">
        <v>50000</v>
      </c>
      <c r="J75" s="56">
        <v>0</v>
      </c>
      <c r="K75" s="1"/>
    </row>
    <row r="76" spans="2:12" x14ac:dyDescent="0.3">
      <c r="B76" s="33"/>
      <c r="C76" s="62" t="s">
        <v>39</v>
      </c>
      <c r="D76" s="57"/>
      <c r="E76" s="58"/>
      <c r="F76" s="58">
        <f t="shared" si="4"/>
        <v>27000</v>
      </c>
      <c r="G76" s="56">
        <v>0</v>
      </c>
      <c r="H76" s="56">
        <v>0</v>
      </c>
      <c r="I76" s="56">
        <v>27000</v>
      </c>
      <c r="J76" s="56">
        <v>0</v>
      </c>
      <c r="K76" s="1"/>
    </row>
    <row r="77" spans="2:12" x14ac:dyDescent="0.3">
      <c r="B77" s="33"/>
      <c r="C77" s="62" t="s">
        <v>40</v>
      </c>
      <c r="D77" s="57"/>
      <c r="E77" s="58"/>
      <c r="F77" s="58">
        <f t="shared" si="4"/>
        <v>244970</v>
      </c>
      <c r="G77" s="56">
        <v>0</v>
      </c>
      <c r="H77" s="56">
        <v>0</v>
      </c>
      <c r="I77" s="56">
        <v>244970</v>
      </c>
      <c r="J77" s="56">
        <v>0</v>
      </c>
      <c r="K77" s="1"/>
    </row>
    <row r="78" spans="2:12" ht="28.8" x14ac:dyDescent="0.3">
      <c r="B78" s="33"/>
      <c r="C78" s="63" t="s">
        <v>41</v>
      </c>
      <c r="D78" s="57"/>
      <c r="E78" s="58"/>
      <c r="F78" s="58">
        <f t="shared" si="4"/>
        <v>55806.25</v>
      </c>
      <c r="G78" s="56">
        <v>7806.25</v>
      </c>
      <c r="H78" s="56">
        <v>0</v>
      </c>
      <c r="I78" s="56">
        <v>48000</v>
      </c>
      <c r="J78" s="56">
        <v>0</v>
      </c>
      <c r="K78" s="1"/>
    </row>
    <row r="79" spans="2:12" ht="15.6" x14ac:dyDescent="0.3">
      <c r="B79" s="33"/>
      <c r="C79" s="59" t="s">
        <v>42</v>
      </c>
      <c r="D79" s="57"/>
      <c r="E79" s="58"/>
      <c r="F79" s="58">
        <f t="shared" si="4"/>
        <v>84990</v>
      </c>
      <c r="G79" s="56">
        <v>4990</v>
      </c>
      <c r="H79" s="56">
        <v>0</v>
      </c>
      <c r="I79" s="56">
        <v>80000</v>
      </c>
      <c r="J79" s="56">
        <v>0</v>
      </c>
      <c r="K79" s="1"/>
    </row>
    <row r="80" spans="2:12" x14ac:dyDescent="0.3">
      <c r="B80" s="33"/>
      <c r="C80" s="63" t="s">
        <v>43</v>
      </c>
      <c r="D80" s="57"/>
      <c r="E80" s="58"/>
      <c r="F80" s="58">
        <f t="shared" si="4"/>
        <v>42525</v>
      </c>
      <c r="G80" s="56">
        <v>0</v>
      </c>
      <c r="H80" s="56">
        <v>0</v>
      </c>
      <c r="I80" s="56">
        <v>42525</v>
      </c>
      <c r="J80" s="56">
        <v>0</v>
      </c>
      <c r="K80" s="1"/>
    </row>
    <row r="81" spans="2:12" ht="31.2" x14ac:dyDescent="0.3">
      <c r="B81" s="33"/>
      <c r="C81" s="59" t="s">
        <v>91</v>
      </c>
      <c r="D81" s="57"/>
      <c r="E81" s="58"/>
      <c r="F81" s="58">
        <f t="shared" si="4"/>
        <v>168875</v>
      </c>
      <c r="G81" s="60">
        <v>38875</v>
      </c>
      <c r="H81" s="60">
        <v>0</v>
      </c>
      <c r="I81" s="60">
        <v>130000</v>
      </c>
      <c r="J81" s="60">
        <v>0</v>
      </c>
      <c r="K81" s="1"/>
    </row>
    <row r="82" spans="2:12" x14ac:dyDescent="0.3">
      <c r="B82" s="33"/>
      <c r="C82" s="62" t="s">
        <v>44</v>
      </c>
      <c r="D82" s="57"/>
      <c r="E82" s="58"/>
      <c r="F82" s="58">
        <f t="shared" si="4"/>
        <v>248462.5</v>
      </c>
      <c r="G82" s="56">
        <v>462.5</v>
      </c>
      <c r="H82" s="60">
        <v>0</v>
      </c>
      <c r="I82" s="56">
        <v>248000</v>
      </c>
      <c r="J82" s="60">
        <v>0</v>
      </c>
      <c r="K82" s="1"/>
    </row>
    <row r="83" spans="2:12" x14ac:dyDescent="0.3">
      <c r="B83" s="26"/>
      <c r="C83" s="31" t="s">
        <v>79</v>
      </c>
      <c r="D83" s="34"/>
      <c r="E83" s="9"/>
      <c r="F83" s="58">
        <f t="shared" ref="F83:F90" si="5">SUM(G83:J83)</f>
        <v>11098.5</v>
      </c>
      <c r="G83" s="3">
        <v>11098.5</v>
      </c>
      <c r="H83" s="3">
        <v>0</v>
      </c>
      <c r="I83" s="3">
        <v>0</v>
      </c>
      <c r="J83" s="3">
        <v>0</v>
      </c>
      <c r="K83" s="1"/>
    </row>
    <row r="84" spans="2:12" x14ac:dyDescent="0.3">
      <c r="B84" s="33"/>
      <c r="C84" s="62" t="s">
        <v>45</v>
      </c>
      <c r="D84" s="61"/>
      <c r="E84" s="58"/>
      <c r="F84" s="58">
        <f t="shared" si="5"/>
        <v>247000</v>
      </c>
      <c r="G84" s="60">
        <v>0</v>
      </c>
      <c r="H84" s="60">
        <v>0</v>
      </c>
      <c r="I84" s="56">
        <v>247000</v>
      </c>
      <c r="J84" s="60">
        <v>0</v>
      </c>
      <c r="K84" s="1"/>
    </row>
    <row r="85" spans="2:12" x14ac:dyDescent="0.3">
      <c r="B85" s="33"/>
      <c r="C85" s="62" t="s">
        <v>46</v>
      </c>
      <c r="D85" s="61"/>
      <c r="E85" s="58"/>
      <c r="F85" s="58">
        <f t="shared" si="5"/>
        <v>31500</v>
      </c>
      <c r="G85" s="60">
        <v>0</v>
      </c>
      <c r="H85" s="60">
        <v>0</v>
      </c>
      <c r="I85" s="56">
        <v>31500</v>
      </c>
      <c r="J85" s="60">
        <v>0</v>
      </c>
      <c r="K85" s="1"/>
    </row>
    <row r="86" spans="2:12" x14ac:dyDescent="0.3">
      <c r="B86" s="33"/>
      <c r="C86" s="62" t="s">
        <v>47</v>
      </c>
      <c r="D86" s="61"/>
      <c r="E86" s="58"/>
      <c r="F86" s="58">
        <f t="shared" si="5"/>
        <v>54000</v>
      </c>
      <c r="G86" s="60">
        <v>0</v>
      </c>
      <c r="H86" s="60">
        <v>0</v>
      </c>
      <c r="I86" s="56">
        <v>54000</v>
      </c>
      <c r="J86" s="60">
        <v>0</v>
      </c>
      <c r="K86" s="1"/>
    </row>
    <row r="87" spans="2:12" ht="28.8" x14ac:dyDescent="0.3">
      <c r="B87" s="33"/>
      <c r="C87" s="62" t="s">
        <v>48</v>
      </c>
      <c r="D87" s="61"/>
      <c r="E87" s="58"/>
      <c r="F87" s="58">
        <f t="shared" si="5"/>
        <v>79750</v>
      </c>
      <c r="G87" s="60">
        <v>0</v>
      </c>
      <c r="H87" s="60">
        <v>0</v>
      </c>
      <c r="I87" s="60">
        <v>79750</v>
      </c>
      <c r="J87" s="60">
        <v>0</v>
      </c>
      <c r="K87" s="1"/>
    </row>
    <row r="88" spans="2:12" x14ac:dyDescent="0.3">
      <c r="B88" s="33"/>
      <c r="C88" s="62" t="s">
        <v>78</v>
      </c>
      <c r="D88" s="61"/>
      <c r="E88" s="58"/>
      <c r="F88" s="58">
        <f t="shared" si="5"/>
        <v>39975</v>
      </c>
      <c r="G88" s="60">
        <v>39975</v>
      </c>
      <c r="H88" s="64">
        <v>0</v>
      </c>
      <c r="I88" s="64">
        <v>0</v>
      </c>
      <c r="J88" s="64">
        <v>0</v>
      </c>
      <c r="K88" s="1"/>
    </row>
    <row r="89" spans="2:12" x14ac:dyDescent="0.3">
      <c r="B89" s="33"/>
      <c r="C89" s="62" t="s">
        <v>49</v>
      </c>
      <c r="D89" s="61"/>
      <c r="E89" s="58"/>
      <c r="F89" s="58">
        <f t="shared" si="5"/>
        <v>27900</v>
      </c>
      <c r="G89" s="56">
        <v>27900</v>
      </c>
      <c r="H89" s="56">
        <v>0</v>
      </c>
      <c r="I89" s="56">
        <v>0</v>
      </c>
      <c r="J89" s="56">
        <v>0</v>
      </c>
      <c r="K89" s="1"/>
    </row>
    <row r="90" spans="2:12" x14ac:dyDescent="0.3">
      <c r="B90" s="33"/>
      <c r="C90" s="62" t="s">
        <v>50</v>
      </c>
      <c r="D90" s="61"/>
      <c r="E90" s="58"/>
      <c r="F90" s="58">
        <f t="shared" si="5"/>
        <v>14062.5</v>
      </c>
      <c r="G90" s="56">
        <v>14062.5</v>
      </c>
      <c r="H90" s="56">
        <v>0</v>
      </c>
      <c r="I90" s="56">
        <v>0</v>
      </c>
      <c r="J90" s="56">
        <v>0</v>
      </c>
      <c r="K90" s="1"/>
    </row>
    <row r="91" spans="2:12" x14ac:dyDescent="0.3">
      <c r="B91" s="33"/>
      <c r="C91" s="62" t="s">
        <v>51</v>
      </c>
      <c r="D91" s="61"/>
      <c r="E91" s="58"/>
      <c r="F91" s="58">
        <f t="shared" ref="F91" si="6">SUM(G91:J91)</f>
        <v>13500</v>
      </c>
      <c r="G91" s="56">
        <v>13500</v>
      </c>
      <c r="H91" s="56">
        <v>0</v>
      </c>
      <c r="I91" s="56">
        <v>0</v>
      </c>
      <c r="J91" s="56">
        <v>0</v>
      </c>
      <c r="K91" s="1"/>
    </row>
    <row r="92" spans="2:12" x14ac:dyDescent="0.3">
      <c r="B92" s="33"/>
      <c r="C92" s="62" t="s">
        <v>52</v>
      </c>
      <c r="D92" s="61"/>
      <c r="E92" s="58"/>
      <c r="F92" s="58">
        <f>SUM(G92:J92)</f>
        <v>162485</v>
      </c>
      <c r="G92" s="56">
        <v>104230</v>
      </c>
      <c r="H92" s="56">
        <v>0</v>
      </c>
      <c r="I92" s="56">
        <v>58255</v>
      </c>
      <c r="J92" s="56">
        <v>0</v>
      </c>
      <c r="K92" s="1"/>
    </row>
    <row r="93" spans="2:12" x14ac:dyDescent="0.3">
      <c r="B93" s="50">
        <v>4226</v>
      </c>
      <c r="C93" s="51" t="s">
        <v>99</v>
      </c>
      <c r="D93" s="52">
        <v>0</v>
      </c>
      <c r="E93" s="53">
        <v>20000</v>
      </c>
      <c r="F93" s="53">
        <v>0</v>
      </c>
      <c r="G93" s="42">
        <v>0</v>
      </c>
      <c r="H93" s="42">
        <v>0</v>
      </c>
      <c r="I93" s="42">
        <v>0</v>
      </c>
      <c r="J93" s="42">
        <v>0</v>
      </c>
      <c r="K93" s="1"/>
    </row>
    <row r="94" spans="2:12" x14ac:dyDescent="0.3">
      <c r="B94" s="35">
        <v>4227</v>
      </c>
      <c r="C94" s="35" t="s">
        <v>53</v>
      </c>
      <c r="D94" s="18">
        <v>300000</v>
      </c>
      <c r="E94" s="18">
        <v>580000</v>
      </c>
      <c r="F94" s="18">
        <f>SUM(G94:J94)</f>
        <v>262244.01</v>
      </c>
      <c r="G94" s="41">
        <f>SUM(G95:G107)</f>
        <v>262244.01</v>
      </c>
      <c r="H94" s="48">
        <v>0</v>
      </c>
      <c r="I94" s="48">
        <v>0</v>
      </c>
      <c r="J94" s="48">
        <v>0</v>
      </c>
      <c r="K94" s="1"/>
      <c r="L94" s="1"/>
    </row>
    <row r="95" spans="2:12" x14ac:dyDescent="0.3">
      <c r="B95" s="26"/>
      <c r="C95" s="31" t="s">
        <v>54</v>
      </c>
      <c r="D95" s="36"/>
      <c r="E95" s="10"/>
      <c r="F95" s="10">
        <f>SUM(G95:J95)</f>
        <v>23700</v>
      </c>
      <c r="G95" s="3">
        <v>23700</v>
      </c>
      <c r="H95" s="3">
        <v>0</v>
      </c>
      <c r="I95" s="3">
        <v>0</v>
      </c>
      <c r="J95" s="3">
        <v>0</v>
      </c>
      <c r="K95" s="1"/>
      <c r="L95" s="1"/>
    </row>
    <row r="96" spans="2:12" x14ac:dyDescent="0.3">
      <c r="B96" s="26"/>
      <c r="C96" s="31" t="s">
        <v>55</v>
      </c>
      <c r="D96" s="36"/>
      <c r="E96" s="10"/>
      <c r="F96" s="10">
        <f t="shared" ref="F96:F107" si="7">SUM(G96:J96)</f>
        <v>15281.25</v>
      </c>
      <c r="G96" s="3">
        <v>15281.25</v>
      </c>
      <c r="H96" s="3">
        <v>0</v>
      </c>
      <c r="I96" s="3">
        <v>0</v>
      </c>
      <c r="J96" s="3">
        <v>0</v>
      </c>
      <c r="K96" s="1"/>
    </row>
    <row r="97" spans="2:11" x14ac:dyDescent="0.3">
      <c r="B97" s="26"/>
      <c r="C97" s="31" t="s">
        <v>56</v>
      </c>
      <c r="D97" s="37"/>
      <c r="E97" s="10"/>
      <c r="F97" s="10">
        <f t="shared" si="7"/>
        <v>4767.75</v>
      </c>
      <c r="G97" s="3">
        <v>4767.75</v>
      </c>
      <c r="H97" s="3">
        <v>0</v>
      </c>
      <c r="I97" s="3">
        <v>0</v>
      </c>
      <c r="J97" s="3">
        <v>0</v>
      </c>
      <c r="K97" s="1"/>
    </row>
    <row r="98" spans="2:11" x14ac:dyDescent="0.3">
      <c r="B98" s="26"/>
      <c r="C98" s="31" t="s">
        <v>57</v>
      </c>
      <c r="D98" s="37"/>
      <c r="E98" s="10"/>
      <c r="F98" s="10">
        <f t="shared" si="7"/>
        <v>0</v>
      </c>
      <c r="G98" s="3"/>
      <c r="H98" s="3">
        <v>0</v>
      </c>
      <c r="I98" s="3">
        <v>0</v>
      </c>
      <c r="J98" s="3">
        <v>0</v>
      </c>
      <c r="K98" s="1"/>
    </row>
    <row r="99" spans="2:11" x14ac:dyDescent="0.3">
      <c r="B99" s="26"/>
      <c r="C99" s="31" t="s">
        <v>58</v>
      </c>
      <c r="D99" s="37"/>
      <c r="E99" s="10"/>
      <c r="F99" s="10">
        <f t="shared" si="7"/>
        <v>45562.5</v>
      </c>
      <c r="G99" s="3">
        <v>45562.5</v>
      </c>
      <c r="H99" s="3">
        <v>0</v>
      </c>
      <c r="I99" s="3">
        <v>0</v>
      </c>
      <c r="J99" s="3">
        <v>0</v>
      </c>
      <c r="K99" s="1"/>
    </row>
    <row r="100" spans="2:11" x14ac:dyDescent="0.3">
      <c r="B100" s="26"/>
      <c r="C100" s="31" t="s">
        <v>59</v>
      </c>
      <c r="D100" s="37"/>
      <c r="E100" s="10"/>
      <c r="F100" s="10">
        <f t="shared" si="7"/>
        <v>12102.75</v>
      </c>
      <c r="G100" s="3">
        <v>12102.75</v>
      </c>
      <c r="H100" s="3">
        <v>0</v>
      </c>
      <c r="I100" s="3">
        <v>0</v>
      </c>
      <c r="J100" s="3">
        <v>0</v>
      </c>
      <c r="K100" s="1"/>
    </row>
    <row r="101" spans="2:11" x14ac:dyDescent="0.3">
      <c r="B101" s="26"/>
      <c r="C101" s="31" t="s">
        <v>60</v>
      </c>
      <c r="D101" s="37"/>
      <c r="E101" s="10"/>
      <c r="F101" s="10">
        <f t="shared" si="7"/>
        <v>10391.25</v>
      </c>
      <c r="G101" s="3">
        <v>10391.25</v>
      </c>
      <c r="H101" s="3">
        <v>0</v>
      </c>
      <c r="I101" s="3">
        <v>0</v>
      </c>
      <c r="J101" s="3">
        <v>0</v>
      </c>
      <c r="K101" s="1"/>
    </row>
    <row r="102" spans="2:11" x14ac:dyDescent="0.3">
      <c r="B102" s="26"/>
      <c r="C102" s="31" t="s">
        <v>61</v>
      </c>
      <c r="D102" s="37"/>
      <c r="E102" s="10"/>
      <c r="F102" s="10">
        <f t="shared" si="7"/>
        <v>18892.400000000001</v>
      </c>
      <c r="G102" s="3">
        <v>18892.400000000001</v>
      </c>
      <c r="H102" s="3">
        <v>0</v>
      </c>
      <c r="I102" s="3">
        <v>0</v>
      </c>
      <c r="J102" s="3">
        <v>0</v>
      </c>
      <c r="K102" s="1"/>
    </row>
    <row r="103" spans="2:11" x14ac:dyDescent="0.3">
      <c r="B103" s="26"/>
      <c r="C103" s="31" t="s">
        <v>62</v>
      </c>
      <c r="D103" s="37"/>
      <c r="E103" s="10"/>
      <c r="F103" s="10">
        <f t="shared" si="7"/>
        <v>74817</v>
      </c>
      <c r="G103" s="3">
        <v>74817</v>
      </c>
      <c r="H103" s="3">
        <v>0</v>
      </c>
      <c r="I103" s="3">
        <v>0</v>
      </c>
      <c r="J103" s="3">
        <v>0</v>
      </c>
      <c r="K103" s="1"/>
    </row>
    <row r="104" spans="2:11" x14ac:dyDescent="0.3">
      <c r="B104" s="26"/>
      <c r="C104" s="31" t="s">
        <v>92</v>
      </c>
      <c r="D104" s="37"/>
      <c r="E104" s="49"/>
      <c r="F104" s="10">
        <f t="shared" si="7"/>
        <v>4400</v>
      </c>
      <c r="G104" s="3">
        <v>4400</v>
      </c>
      <c r="H104" s="3">
        <v>0</v>
      </c>
      <c r="I104" s="3">
        <v>0</v>
      </c>
      <c r="J104" s="3">
        <v>0</v>
      </c>
      <c r="K104" s="1"/>
    </row>
    <row r="105" spans="2:11" x14ac:dyDescent="0.3">
      <c r="B105" s="26"/>
      <c r="C105" s="31" t="s">
        <v>93</v>
      </c>
      <c r="D105" s="37"/>
      <c r="E105" s="49"/>
      <c r="F105" s="10">
        <f t="shared" si="7"/>
        <v>7964.59</v>
      </c>
      <c r="G105" s="3">
        <v>7964.59</v>
      </c>
      <c r="H105" s="3">
        <v>0</v>
      </c>
      <c r="I105" s="3">
        <v>0</v>
      </c>
      <c r="J105" s="3">
        <v>0</v>
      </c>
      <c r="K105" s="1"/>
    </row>
    <row r="106" spans="2:11" x14ac:dyDescent="0.3">
      <c r="B106" s="26"/>
      <c r="C106" s="31" t="s">
        <v>94</v>
      </c>
      <c r="D106" s="37"/>
      <c r="E106" s="49"/>
      <c r="F106" s="10">
        <f t="shared" si="7"/>
        <v>42787.5</v>
      </c>
      <c r="G106" s="3">
        <v>42787.5</v>
      </c>
      <c r="H106" s="3">
        <v>0</v>
      </c>
      <c r="I106" s="3">
        <v>0</v>
      </c>
      <c r="J106" s="3">
        <v>0</v>
      </c>
      <c r="K106" s="1"/>
    </row>
    <row r="107" spans="2:11" x14ac:dyDescent="0.3">
      <c r="B107" s="26"/>
      <c r="C107" s="31" t="s">
        <v>95</v>
      </c>
      <c r="D107" s="37"/>
      <c r="E107" s="49"/>
      <c r="F107" s="10">
        <f t="shared" si="7"/>
        <v>1577.02</v>
      </c>
      <c r="G107" s="3">
        <v>1577.02</v>
      </c>
      <c r="H107" s="3">
        <v>0</v>
      </c>
      <c r="I107" s="3">
        <v>0</v>
      </c>
      <c r="J107" s="3">
        <v>0</v>
      </c>
      <c r="K107" s="1"/>
    </row>
    <row r="108" spans="2:11" x14ac:dyDescent="0.3">
      <c r="B108" s="21">
        <v>423</v>
      </c>
      <c r="C108" s="21" t="s">
        <v>63</v>
      </c>
      <c r="D108" s="38">
        <v>130000</v>
      </c>
      <c r="E108" s="12">
        <v>500000</v>
      </c>
      <c r="F108" s="12">
        <f t="shared" ref="F108:F110" si="8">SUM(G108:J108)</f>
        <v>413452.07</v>
      </c>
      <c r="G108" s="14">
        <f>G109+G110</f>
        <v>413452.07</v>
      </c>
      <c r="H108" s="42">
        <v>0</v>
      </c>
      <c r="I108" s="42">
        <v>0</v>
      </c>
      <c r="J108" s="42">
        <v>0</v>
      </c>
      <c r="K108" s="1"/>
    </row>
    <row r="109" spans="2:11" x14ac:dyDescent="0.3">
      <c r="B109" s="26"/>
      <c r="C109" s="31" t="s">
        <v>64</v>
      </c>
      <c r="D109" s="36">
        <v>130000</v>
      </c>
      <c r="E109" s="10">
        <v>250000</v>
      </c>
      <c r="F109" s="10">
        <f t="shared" si="8"/>
        <v>164702.07</v>
      </c>
      <c r="G109" s="3">
        <v>164702.07</v>
      </c>
      <c r="H109" s="3">
        <v>0</v>
      </c>
      <c r="I109" s="3">
        <v>0</v>
      </c>
      <c r="J109" s="3">
        <v>0</v>
      </c>
      <c r="K109" s="1"/>
    </row>
    <row r="110" spans="2:11" x14ac:dyDescent="0.3">
      <c r="B110" s="26"/>
      <c r="C110" s="31" t="s">
        <v>65</v>
      </c>
      <c r="D110" s="37">
        <v>0</v>
      </c>
      <c r="E110" s="10">
        <v>250000</v>
      </c>
      <c r="F110" s="10">
        <f t="shared" si="8"/>
        <v>248750</v>
      </c>
      <c r="G110" s="3">
        <v>248750</v>
      </c>
      <c r="H110" s="3">
        <v>0</v>
      </c>
      <c r="I110" s="3">
        <v>0</v>
      </c>
      <c r="J110" s="3">
        <v>0</v>
      </c>
      <c r="K110" s="1"/>
    </row>
    <row r="111" spans="2:11" x14ac:dyDescent="0.3">
      <c r="B111" s="21">
        <v>426</v>
      </c>
      <c r="C111" s="21" t="s">
        <v>66</v>
      </c>
      <c r="D111" s="38">
        <v>200000</v>
      </c>
      <c r="E111" s="12">
        <v>180000</v>
      </c>
      <c r="F111" s="12">
        <v>0</v>
      </c>
      <c r="G111" s="14">
        <v>0</v>
      </c>
      <c r="H111" s="14">
        <v>0</v>
      </c>
      <c r="I111" s="14">
        <v>0</v>
      </c>
      <c r="J111" s="14">
        <v>0</v>
      </c>
      <c r="K111" s="1"/>
    </row>
    <row r="112" spans="2:11" x14ac:dyDescent="0.3">
      <c r="B112" s="26"/>
      <c r="C112" s="31" t="s">
        <v>67</v>
      </c>
      <c r="D112" s="36">
        <v>200000</v>
      </c>
      <c r="E112" s="10">
        <v>180000</v>
      </c>
      <c r="F112" s="10">
        <v>0</v>
      </c>
      <c r="G112" s="3">
        <v>0</v>
      </c>
      <c r="H112" s="3">
        <v>0</v>
      </c>
      <c r="I112" s="3">
        <v>0</v>
      </c>
      <c r="J112" s="3">
        <v>0</v>
      </c>
      <c r="K112" s="1"/>
    </row>
    <row r="114" spans="9:10" x14ac:dyDescent="0.3">
      <c r="I114" s="66" t="s">
        <v>106</v>
      </c>
      <c r="J114" s="66"/>
    </row>
    <row r="115" spans="9:10" x14ac:dyDescent="0.3">
      <c r="I115" t="s">
        <v>107</v>
      </c>
    </row>
  </sheetData>
  <mergeCells count="11">
    <mergeCell ref="B8:J8"/>
    <mergeCell ref="H10:K10"/>
    <mergeCell ref="I9:J9"/>
    <mergeCell ref="F11:J11"/>
    <mergeCell ref="I114:J114"/>
    <mergeCell ref="A6:C6"/>
    <mergeCell ref="B2:D2"/>
    <mergeCell ref="B1:D1"/>
    <mergeCell ref="B3:D3"/>
    <mergeCell ref="B4:C4"/>
    <mergeCell ref="B5:C5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Horvat</dc:creator>
  <cp:lastModifiedBy>Spomenka Sakač</cp:lastModifiedBy>
  <cp:lastPrinted>2023-10-09T14:13:22Z</cp:lastPrinted>
  <dcterms:created xsi:type="dcterms:W3CDTF">2023-09-25T10:47:11Z</dcterms:created>
  <dcterms:modified xsi:type="dcterms:W3CDTF">2023-10-10T14:19:23Z</dcterms:modified>
</cp:coreProperties>
</file>